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 firstSheet="2" activeTab="5"/>
  </bookViews>
  <sheets>
    <sheet name="журнал психолог. тестирования" sheetId="1" r:id="rId1"/>
    <sheet name="инвентарный журнал" sheetId="2" r:id="rId2"/>
    <sheet name="план рассаживания учащихся" sheetId="3" r:id="rId3"/>
    <sheet name="список класса" sheetId="4" r:id="rId4"/>
    <sheet name="журнал посещаемости псих. конс." sheetId="5" r:id="rId5"/>
    <sheet name="итоги психологической работы" sheetId="8" r:id="rId6"/>
  </sheets>
  <calcPr calcId="124519"/>
</workbook>
</file>

<file path=xl/calcChain.xml><?xml version="1.0" encoding="utf-8"?>
<calcChain xmlns="http://schemas.openxmlformats.org/spreadsheetml/2006/main">
  <c r="N13" i="8"/>
  <c r="N12"/>
  <c r="N11"/>
  <c r="N10"/>
  <c r="N9"/>
  <c r="N8"/>
  <c r="N7"/>
  <c r="N6"/>
  <c r="N5"/>
  <c r="N4"/>
  <c r="L5"/>
  <c r="L6"/>
  <c r="L7"/>
  <c r="L8"/>
  <c r="L9"/>
  <c r="L10"/>
  <c r="L11"/>
  <c r="L12"/>
  <c r="L13"/>
  <c r="L4"/>
  <c r="F13" i="2"/>
  <c r="F12"/>
  <c r="F11"/>
  <c r="F10"/>
  <c r="F9"/>
  <c r="F7"/>
  <c r="F6"/>
  <c r="F5"/>
  <c r="F4"/>
  <c r="G6" i="1"/>
  <c r="H6" s="1"/>
  <c r="G3"/>
  <c r="H3" s="1"/>
  <c r="G4"/>
  <c r="H4" s="1"/>
  <c r="G5"/>
  <c r="H5" s="1"/>
  <c r="G7"/>
  <c r="H7" s="1"/>
  <c r="G8"/>
  <c r="H8" s="1"/>
  <c r="G9"/>
  <c r="H9" s="1"/>
  <c r="G10"/>
  <c r="H10" s="1"/>
  <c r="G11"/>
  <c r="H11" s="1"/>
  <c r="G2"/>
  <c r="H2" s="1"/>
</calcChain>
</file>

<file path=xl/comments1.xml><?xml version="1.0" encoding="utf-8"?>
<comments xmlns="http://schemas.openxmlformats.org/spreadsheetml/2006/main">
  <authors>
    <author>Саныч</author>
  </authors>
  <commentList>
    <comment ref="C8" authorId="0">
      <text>
        <r>
          <rPr>
            <b/>
            <i/>
            <u/>
            <sz val="9"/>
            <color indexed="81"/>
            <rFont val="Tahoma"/>
            <family val="2"/>
            <charset val="204"/>
          </rPr>
          <t>Динара</t>
        </r>
        <r>
          <rPr>
            <b/>
            <sz val="9"/>
            <color indexed="81"/>
            <rFont val="Tahoma"/>
            <family val="2"/>
            <charset val="204"/>
          </rPr>
          <t xml:space="preserve"> долго болела и нуждается в помощи</t>
        </r>
      </text>
    </comment>
    <comment ref="D8" authorId="0">
      <text>
        <r>
          <rPr>
            <b/>
            <i/>
            <u/>
            <sz val="9"/>
            <color indexed="81"/>
            <rFont val="Tahoma"/>
            <family val="2"/>
            <charset val="204"/>
          </rPr>
          <t xml:space="preserve">У Вероники </t>
        </r>
        <r>
          <rPr>
            <b/>
            <sz val="9"/>
            <color indexed="81"/>
            <rFont val="Tahoma"/>
            <family val="2"/>
            <charset val="204"/>
          </rPr>
          <t>проблема со зрением, она долна сидеть близко</t>
        </r>
      </text>
    </comment>
    <comment ref="B9" authorId="0">
      <text>
        <r>
          <rPr>
            <b/>
            <i/>
            <u/>
            <sz val="9"/>
            <color indexed="81"/>
            <rFont val="Tahoma"/>
            <family val="2"/>
            <charset val="204"/>
          </rPr>
          <t>Алла</t>
        </r>
        <r>
          <rPr>
            <b/>
            <i/>
            <sz val="9"/>
            <color indexed="81"/>
            <rFont val="Tahoma"/>
            <family val="2"/>
            <charset val="204"/>
          </rPr>
          <t>,</t>
        </r>
        <r>
          <rPr>
            <b/>
            <sz val="9"/>
            <color indexed="81"/>
            <rFont val="Tahoma"/>
            <family val="2"/>
            <charset val="204"/>
          </rPr>
          <t xml:space="preserve"> как правило, мого разговаривает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9" authorId="0">
      <text>
        <r>
          <rPr>
            <b/>
            <i/>
            <u/>
            <sz val="9"/>
            <color indexed="81"/>
            <rFont val="Tahoma"/>
            <family val="2"/>
            <charset val="204"/>
          </rPr>
          <t>Лиана</t>
        </r>
        <r>
          <rPr>
            <b/>
            <sz val="9"/>
            <color indexed="81"/>
            <rFont val="Tahoma"/>
            <family val="2"/>
            <charset val="204"/>
          </rPr>
          <t xml:space="preserve"> очень увлечена предметом и должна получить дополнительные задания повышенной сложности</t>
        </r>
      </text>
    </comment>
    <comment ref="D10" authorId="0">
      <text>
        <r>
          <rPr>
            <b/>
            <i/>
            <u/>
            <sz val="9"/>
            <color indexed="81"/>
            <rFont val="Tahoma"/>
            <family val="2"/>
            <charset val="204"/>
          </rPr>
          <t>Анастасия</t>
        </r>
        <r>
          <rPr>
            <b/>
            <sz val="9"/>
            <color indexed="81"/>
            <rFont val="Tahoma"/>
            <family val="2"/>
            <charset val="204"/>
          </rPr>
          <t xml:space="preserve"> часто не выполняет домашнее задание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1" authorId="0">
      <text>
        <r>
          <rPr>
            <b/>
            <i/>
            <u/>
            <sz val="9"/>
            <color indexed="81"/>
            <rFont val="Tahoma"/>
            <family val="2"/>
            <charset val="204"/>
          </rPr>
          <t>Мария</t>
        </r>
        <r>
          <rPr>
            <b/>
            <sz val="9"/>
            <color indexed="81"/>
            <rFont val="Tahoma"/>
            <family val="2"/>
            <charset val="204"/>
          </rPr>
          <t xml:space="preserve"> новый ученик, немного отстала от программы, нуждается в пормощи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Саныч</author>
  </authors>
  <commentList>
    <comment ref="S5" authorId="0">
      <text>
        <r>
          <rPr>
            <b/>
            <sz val="9"/>
            <color indexed="81"/>
            <rFont val="Tahoma"/>
            <family val="2"/>
            <charset val="204"/>
          </rPr>
          <t>участвовала в соревнованиях</t>
        </r>
      </text>
    </comment>
    <comment ref="F7" authorId="0">
      <text>
        <r>
          <rPr>
            <b/>
            <sz val="10"/>
            <color indexed="81"/>
            <rFont val="Tahoma"/>
            <family val="2"/>
            <charset val="204"/>
          </rPr>
          <t>была у врача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8" authorId="0">
      <text>
        <r>
          <rPr>
            <b/>
            <sz val="9"/>
            <color indexed="81"/>
            <rFont val="Tahoma"/>
            <family val="2"/>
            <charset val="204"/>
          </rPr>
          <t>болела, есть справка</t>
        </r>
      </text>
    </comment>
    <comment ref="O9" authorId="0">
      <text>
        <r>
          <rPr>
            <b/>
            <sz val="9"/>
            <color indexed="81"/>
            <rFont val="Tahoma"/>
            <family val="2"/>
            <charset val="204"/>
          </rPr>
          <t>болела записка родителей</t>
        </r>
      </text>
    </comment>
  </commentList>
</comments>
</file>

<file path=xl/sharedStrings.xml><?xml version="1.0" encoding="utf-8"?>
<sst xmlns="http://schemas.openxmlformats.org/spreadsheetml/2006/main" count="190" uniqueCount="139">
  <si>
    <t>№ п/п</t>
  </si>
  <si>
    <t>Фамилия</t>
  </si>
  <si>
    <t>тест 1</t>
  </si>
  <si>
    <t>тест 2</t>
  </si>
  <si>
    <t>тест 3</t>
  </si>
  <si>
    <t>тест 4</t>
  </si>
  <si>
    <t>средний показатель</t>
  </si>
  <si>
    <t>прошёл/ не прошёл тестирование</t>
  </si>
  <si>
    <t>Аллагулиева</t>
  </si>
  <si>
    <t>Гевандова</t>
  </si>
  <si>
    <t xml:space="preserve">Григорьева </t>
  </si>
  <si>
    <t>Никитина</t>
  </si>
  <si>
    <t>Первухина</t>
  </si>
  <si>
    <t>Додина</t>
  </si>
  <si>
    <t>Захарченко</t>
  </si>
  <si>
    <t>Касьянова</t>
  </si>
  <si>
    <t>Кравченко</t>
  </si>
  <si>
    <t>Семенюк</t>
  </si>
  <si>
    <t>инвентарный журнал каб. 412</t>
  </si>
  <si>
    <t>категория</t>
  </si>
  <si>
    <t>наименование предмета</t>
  </si>
  <si>
    <t>номер предмета или описание</t>
  </si>
  <si>
    <t>количество</t>
  </si>
  <si>
    <t>стоимость за предмет</t>
  </si>
  <si>
    <t>итоговая сумма</t>
  </si>
  <si>
    <t>книги</t>
  </si>
  <si>
    <t>оборудование</t>
  </si>
  <si>
    <t>мебель</t>
  </si>
  <si>
    <t>материалы</t>
  </si>
  <si>
    <t>энциклопедический словарь</t>
  </si>
  <si>
    <t>интерактивная доска</t>
  </si>
  <si>
    <t>принтер</t>
  </si>
  <si>
    <t>монитор</t>
  </si>
  <si>
    <t>компьютер</t>
  </si>
  <si>
    <t>стол ученический</t>
  </si>
  <si>
    <t>стул ученический</t>
  </si>
  <si>
    <t>карандаш</t>
  </si>
  <si>
    <t>маркер</t>
  </si>
  <si>
    <t>5-85270-324-9</t>
  </si>
  <si>
    <t>TraceBoard 60608</t>
  </si>
  <si>
    <t>xerox Phaser 3124</t>
  </si>
  <si>
    <t>ViewSonic VA2213v</t>
  </si>
  <si>
    <t>Intel Core™2 Duo E7 400</t>
  </si>
  <si>
    <t>Дсп ламинированная на металической основе</t>
  </si>
  <si>
    <t>фанера на металлическом каркасе</t>
  </si>
  <si>
    <t>карандаш чернографитный</t>
  </si>
  <si>
    <t>комплект маркеров для интерактивной доски 4 цвета</t>
  </si>
  <si>
    <t>общая сумма</t>
  </si>
  <si>
    <t>входная дверь</t>
  </si>
  <si>
    <t>доска</t>
  </si>
  <si>
    <t>Гевандова Алина</t>
  </si>
  <si>
    <t>Гевандова Алина Аушева Марем</t>
  </si>
  <si>
    <t>Шипунова Алла Кибкало Виктория</t>
  </si>
  <si>
    <t>Захарченко Анна Кочергина Анна</t>
  </si>
  <si>
    <t>Касьянова Мария</t>
  </si>
  <si>
    <t>Касьянова Мария Текеева Лейла</t>
  </si>
  <si>
    <t>Первухина Алина</t>
  </si>
  <si>
    <t>Первухина Алина Динмухаметова Динара</t>
  </si>
  <si>
    <t>Григорьева Лиана</t>
  </si>
  <si>
    <t>Семенюк Елена Катилевская Татьяна</t>
  </si>
  <si>
    <t>Никитина Оксана Кравченко Полина</t>
  </si>
  <si>
    <t>Додина Вероника Цветкова Ирина</t>
  </si>
  <si>
    <t>Аллагулива Сахрагуль</t>
  </si>
  <si>
    <t>Федотова Анастатия Григорьева Мария</t>
  </si>
  <si>
    <t>Чуенко Елизавета Гавриленко Ирина</t>
  </si>
  <si>
    <t>Григорьева Лиана Сокуренко Валерия</t>
  </si>
  <si>
    <t>Окна</t>
  </si>
  <si>
    <t>Сведения об учащихся</t>
  </si>
  <si>
    <t>Имя</t>
  </si>
  <si>
    <t>День рождения</t>
  </si>
  <si>
    <t>Адрес</t>
  </si>
  <si>
    <t>Телефон</t>
  </si>
  <si>
    <t>Имена родителей</t>
  </si>
  <si>
    <t>Григорьева</t>
  </si>
  <si>
    <t>Лиана</t>
  </si>
  <si>
    <t>ул. Ленина д. 65 кв.34</t>
  </si>
  <si>
    <t>123-86-65</t>
  </si>
  <si>
    <t>Виталий Алексеевич Марина Валентиновна</t>
  </si>
  <si>
    <t>Алина</t>
  </si>
  <si>
    <t>пр-т Кулакова д. 47/4 кв. 212</t>
  </si>
  <si>
    <t>123-18-14</t>
  </si>
  <si>
    <t>Аплександр Евгениевич Наталья Васильевна</t>
  </si>
  <si>
    <t>Мария</t>
  </si>
  <si>
    <t>ул. Объездная д.96 кв54</t>
  </si>
  <si>
    <t>123-56-13</t>
  </si>
  <si>
    <t>Григорий Николаевич Анастасия Викторовна</t>
  </si>
  <si>
    <t xml:space="preserve">Полина  </t>
  </si>
  <si>
    <t>ул. Фрунзе д. 147</t>
  </si>
  <si>
    <t>123-96-65</t>
  </si>
  <si>
    <t>Николай Александрович Елизавета Юрьевна</t>
  </si>
  <si>
    <t xml:space="preserve">Никитина </t>
  </si>
  <si>
    <t xml:space="preserve">Оксана </t>
  </si>
  <si>
    <t>ул. Пушкина д.69 кв. 89</t>
  </si>
  <si>
    <t>123-89-12</t>
  </si>
  <si>
    <t>Вадим Алексеевич Виктория Павловна</t>
  </si>
  <si>
    <t xml:space="preserve">Журнал посещаемости </t>
  </si>
  <si>
    <t xml:space="preserve">Фамилия </t>
  </si>
  <si>
    <t>Полина</t>
  </si>
  <si>
    <t>Оксана</t>
  </si>
  <si>
    <t>Декабрь 1-5</t>
  </si>
  <si>
    <t>Пн</t>
  </si>
  <si>
    <t>Вт</t>
  </si>
  <si>
    <t>Ср</t>
  </si>
  <si>
    <t>Чт</t>
  </si>
  <si>
    <t>Пт</t>
  </si>
  <si>
    <t>Декабрь 8-12</t>
  </si>
  <si>
    <t>Декабрь 15-19</t>
  </si>
  <si>
    <t>Декабрь 22-26</t>
  </si>
  <si>
    <t>н</t>
  </si>
  <si>
    <t>о</t>
  </si>
  <si>
    <t xml:space="preserve">н - не был </t>
  </si>
  <si>
    <t>о - опаздал</t>
  </si>
  <si>
    <t>Итоги психологической работы</t>
  </si>
  <si>
    <t>Психологический опрос</t>
  </si>
  <si>
    <t>Фамилия, Имя</t>
  </si>
  <si>
    <t>Психологический тренинг</t>
  </si>
  <si>
    <t>Итог в баллах</t>
  </si>
  <si>
    <t>Итог в %</t>
  </si>
  <si>
    <t>Ранг</t>
  </si>
  <si>
    <t>Оценка уровня психологического комфорта</t>
  </si>
  <si>
    <t>Инд. Результаты (макс.12)</t>
  </si>
  <si>
    <t xml:space="preserve">Психологический опрос </t>
  </si>
  <si>
    <t>Аллагулиева Сахрагуль</t>
  </si>
  <si>
    <t>Додина Вероника</t>
  </si>
  <si>
    <t>Захарченко Анна</t>
  </si>
  <si>
    <t>Кравченко Полина</t>
  </si>
  <si>
    <t>Никитина Оксана</t>
  </si>
  <si>
    <t>Семенюк Елена</t>
  </si>
  <si>
    <t>Всего</t>
  </si>
  <si>
    <t>Макс_колич_баллов</t>
  </si>
  <si>
    <t>ИТОГО_максимум</t>
  </si>
  <si>
    <t>Максимальное кол-во баллов</t>
  </si>
  <si>
    <t>Вид деятельности</t>
  </si>
  <si>
    <t>Инд. Результаты</t>
  </si>
  <si>
    <t xml:space="preserve">Оценка </t>
  </si>
  <si>
    <t xml:space="preserve">Критерий </t>
  </si>
  <si>
    <t>хорошо</t>
  </si>
  <si>
    <t>удовлетворительно</t>
  </si>
  <si>
    <t>отлично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</si>
</sst>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164" formatCode="#,##0.00&quot;р.&quot;"/>
    <numFmt numFmtId="165" formatCode="0.0%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Bodoni MT Black"/>
      <family val="1"/>
    </font>
    <font>
      <sz val="12"/>
      <color theme="1"/>
      <name val="Bodoni MT Black"/>
      <family val="1"/>
    </font>
    <font>
      <b/>
      <sz val="14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4"/>
      <color theme="4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charset val="204"/>
      <scheme val="minor"/>
    </font>
    <font>
      <b/>
      <i/>
      <sz val="9"/>
      <color indexed="81"/>
      <name val="Tahoma"/>
      <family val="2"/>
      <charset val="204"/>
    </font>
    <font>
      <b/>
      <i/>
      <u/>
      <sz val="9"/>
      <color indexed="81"/>
      <name val="Tahoma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indexed="81"/>
      <name val="Tahoma"/>
      <family val="2"/>
      <charset val="204"/>
    </font>
    <font>
      <sz val="11"/>
      <color theme="5" tint="-0.249977111117893"/>
      <name val="Calibri"/>
      <family val="2"/>
      <charset val="204"/>
      <scheme val="minor"/>
    </font>
    <font>
      <sz val="24"/>
      <color rgb="FF0070C0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5AD74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wrapText="1"/>
    </xf>
    <xf numFmtId="0" fontId="7" fillId="6" borderId="0" xfId="0" applyFont="1" applyFill="1" applyBorder="1" applyAlignment="1">
      <alignment horizontal="center" wrapText="1"/>
    </xf>
    <xf numFmtId="164" fontId="7" fillId="6" borderId="0" xfId="1" applyNumberFormat="1" applyFont="1" applyFill="1" applyBorder="1" applyAlignment="1">
      <alignment horizontal="center" wrapText="1"/>
    </xf>
    <xf numFmtId="164" fontId="7" fillId="6" borderId="0" xfId="0" applyNumberFormat="1" applyFont="1" applyFill="1" applyBorder="1" applyAlignment="1">
      <alignment horizontal="center" wrapText="1"/>
    </xf>
    <xf numFmtId="0" fontId="0" fillId="6" borderId="0" xfId="0" applyFill="1" applyBorder="1" applyAlignment="1">
      <alignment horizontal="center" wrapText="1"/>
    </xf>
    <xf numFmtId="0" fontId="7" fillId="6" borderId="0" xfId="0" applyFont="1" applyFill="1" applyBorder="1" applyAlignment="1">
      <alignment horizontal="right" wrapText="1"/>
    </xf>
    <xf numFmtId="164" fontId="7" fillId="6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3" xfId="0" applyFont="1" applyBorder="1" applyAlignment="1">
      <alignment horizontal="center" vertical="center"/>
    </xf>
    <xf numFmtId="0" fontId="0" fillId="0" borderId="4" xfId="0" applyBorder="1"/>
    <xf numFmtId="0" fontId="2" fillId="0" borderId="5" xfId="0" applyFont="1" applyBorder="1" applyAlignment="1">
      <alignment horizontal="center" wrapText="1"/>
    </xf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8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8" borderId="1" xfId="0" applyFill="1" applyBorder="1" applyAlignment="1">
      <alignment wrapText="1"/>
    </xf>
    <xf numFmtId="0" fontId="0" fillId="8" borderId="1" xfId="0" applyFill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10" borderId="1" xfId="0" applyFill="1" applyBorder="1"/>
    <xf numFmtId="0" fontId="14" fillId="11" borderId="1" xfId="0" applyFont="1" applyFill="1" applyBorder="1" applyAlignment="1">
      <alignment horizontal="center"/>
    </xf>
    <xf numFmtId="0" fontId="0" fillId="11" borderId="1" xfId="0" applyFill="1" applyBorder="1"/>
    <xf numFmtId="0" fontId="10" fillId="12" borderId="1" xfId="0" applyFont="1" applyFill="1" applyBorder="1" applyAlignment="1">
      <alignment horizontal="center"/>
    </xf>
    <xf numFmtId="0" fontId="10" fillId="12" borderId="1" xfId="0" applyFont="1" applyFill="1" applyBorder="1"/>
    <xf numFmtId="0" fontId="0" fillId="13" borderId="1" xfId="0" applyFill="1" applyBorder="1" applyAlignment="1">
      <alignment horizontal="center"/>
    </xf>
    <xf numFmtId="0" fontId="0" fillId="13" borderId="1" xfId="0" applyFill="1" applyBorder="1"/>
    <xf numFmtId="0" fontId="0" fillId="14" borderId="1" xfId="0" applyFill="1" applyBorder="1" applyAlignment="1">
      <alignment horizontal="center"/>
    </xf>
    <xf numFmtId="0" fontId="0" fillId="14" borderId="1" xfId="0" applyFill="1" applyBorder="1"/>
    <xf numFmtId="0" fontId="15" fillId="14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left" vertical="center"/>
    </xf>
    <xf numFmtId="0" fontId="4" fillId="15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16" borderId="1" xfId="0" applyFill="1" applyBorder="1"/>
    <xf numFmtId="0" fontId="0" fillId="17" borderId="1" xfId="0" applyFill="1" applyBorder="1"/>
    <xf numFmtId="0" fontId="19" fillId="0" borderId="10" xfId="0" applyFont="1" applyBorder="1" applyAlignment="1">
      <alignment horizontal="center"/>
    </xf>
    <xf numFmtId="0" fontId="0" fillId="19" borderId="1" xfId="0" applyFill="1" applyBorder="1"/>
    <xf numFmtId="0" fontId="4" fillId="15" borderId="0" xfId="0" applyFont="1" applyFill="1" applyBorder="1" applyAlignment="1">
      <alignment vertical="center"/>
    </xf>
    <xf numFmtId="0" fontId="0" fillId="19" borderId="0" xfId="0" applyFill="1" applyBorder="1"/>
    <xf numFmtId="0" fontId="0" fillId="13" borderId="0" xfId="0" applyFill="1" applyBorder="1"/>
    <xf numFmtId="0" fontId="0" fillId="10" borderId="0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16" borderId="1" xfId="0" applyFill="1" applyBorder="1" applyAlignment="1">
      <alignment horizontal="left"/>
    </xf>
    <xf numFmtId="0" fontId="0" fillId="16" borderId="1" xfId="0" applyFill="1" applyBorder="1" applyAlignment="1">
      <alignment horizontal="left" wrapText="1"/>
    </xf>
    <xf numFmtId="0" fontId="0" fillId="16" borderId="1" xfId="0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165" fontId="0" fillId="18" borderId="1" xfId="0" applyNumberFormat="1" applyFill="1" applyBorder="1"/>
    <xf numFmtId="0" fontId="0" fillId="19" borderId="1" xfId="0" applyFill="1" applyBorder="1" applyAlignment="1">
      <alignment vertical="center"/>
    </xf>
    <xf numFmtId="0" fontId="0" fillId="13" borderId="1" xfId="0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17" borderId="1" xfId="0" applyFill="1" applyBorder="1" applyAlignment="1">
      <alignment vertical="center"/>
    </xf>
    <xf numFmtId="165" fontId="0" fillId="18" borderId="1" xfId="2" applyNumberFormat="1" applyFont="1" applyFill="1" applyBorder="1" applyAlignment="1">
      <alignment vertical="center"/>
    </xf>
    <xf numFmtId="0" fontId="0" fillId="16" borderId="1" xfId="0" applyFill="1" applyBorder="1" applyAlignment="1">
      <alignment vertical="center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9" defaultPivotStyle="PivotStyleLight16"/>
  <colors>
    <mruColors>
      <color rgb="FF5AD749"/>
      <color rgb="FFFF0066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'журнал психолог. тестирования'!$C$1</c:f>
              <c:strCache>
                <c:ptCount val="1"/>
                <c:pt idx="0">
                  <c:v>тест 1</c:v>
                </c:pt>
              </c:strCache>
            </c:strRef>
          </c:tx>
          <c:cat>
            <c:multiLvlStrRef>
              <c:f>'журнал психолог. тестирования'!$A$2:$B$11</c:f>
              <c:multiLvlStrCache>
                <c:ptCount val="10"/>
                <c:lvl>
                  <c:pt idx="0">
                    <c:v>Аллагулиева</c:v>
                  </c:pt>
                  <c:pt idx="1">
                    <c:v>Гевандова</c:v>
                  </c:pt>
                  <c:pt idx="2">
                    <c:v>Григорьева </c:v>
                  </c:pt>
                  <c:pt idx="3">
                    <c:v>Додина</c:v>
                  </c:pt>
                  <c:pt idx="4">
                    <c:v>Захарченко</c:v>
                  </c:pt>
                  <c:pt idx="5">
                    <c:v>Касьянова</c:v>
                  </c:pt>
                  <c:pt idx="6">
                    <c:v>Кравченко</c:v>
                  </c:pt>
                  <c:pt idx="7">
                    <c:v>Никитина</c:v>
                  </c:pt>
                  <c:pt idx="8">
                    <c:v>Первухина</c:v>
                  </c:pt>
                  <c:pt idx="9">
                    <c:v>Семенюк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'журнал психолог. тестирования'!$C$2:$C$11</c:f>
              <c:numCache>
                <c:formatCode>0%</c:formatCode>
                <c:ptCount val="10"/>
                <c:pt idx="0">
                  <c:v>0.45</c:v>
                </c:pt>
                <c:pt idx="1">
                  <c:v>0.63</c:v>
                </c:pt>
                <c:pt idx="2">
                  <c:v>0.9</c:v>
                </c:pt>
                <c:pt idx="3">
                  <c:v>0.51</c:v>
                </c:pt>
                <c:pt idx="4">
                  <c:v>0.72</c:v>
                </c:pt>
                <c:pt idx="5">
                  <c:v>0.6</c:v>
                </c:pt>
                <c:pt idx="6">
                  <c:v>0.75</c:v>
                </c:pt>
                <c:pt idx="7">
                  <c:v>0.86</c:v>
                </c:pt>
                <c:pt idx="8">
                  <c:v>0.9</c:v>
                </c:pt>
                <c:pt idx="9">
                  <c:v>0.69</c:v>
                </c:pt>
              </c:numCache>
            </c:numRef>
          </c:val>
        </c:ser>
        <c:ser>
          <c:idx val="1"/>
          <c:order val="1"/>
          <c:tx>
            <c:strRef>
              <c:f>'журнал психолог. тестирования'!$D$1</c:f>
              <c:strCache>
                <c:ptCount val="1"/>
                <c:pt idx="0">
                  <c:v>тест 2</c:v>
                </c:pt>
              </c:strCache>
            </c:strRef>
          </c:tx>
          <c:cat>
            <c:multiLvlStrRef>
              <c:f>'журнал психолог. тестирования'!$A$2:$B$11</c:f>
              <c:multiLvlStrCache>
                <c:ptCount val="10"/>
                <c:lvl>
                  <c:pt idx="0">
                    <c:v>Аллагулиева</c:v>
                  </c:pt>
                  <c:pt idx="1">
                    <c:v>Гевандова</c:v>
                  </c:pt>
                  <c:pt idx="2">
                    <c:v>Григорьева </c:v>
                  </c:pt>
                  <c:pt idx="3">
                    <c:v>Додина</c:v>
                  </c:pt>
                  <c:pt idx="4">
                    <c:v>Захарченко</c:v>
                  </c:pt>
                  <c:pt idx="5">
                    <c:v>Касьянова</c:v>
                  </c:pt>
                  <c:pt idx="6">
                    <c:v>Кравченко</c:v>
                  </c:pt>
                  <c:pt idx="7">
                    <c:v>Никитина</c:v>
                  </c:pt>
                  <c:pt idx="8">
                    <c:v>Первухина</c:v>
                  </c:pt>
                  <c:pt idx="9">
                    <c:v>Семенюк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'журнал психолог. тестирования'!$D$2:$D$11</c:f>
              <c:numCache>
                <c:formatCode>0%</c:formatCode>
                <c:ptCount val="10"/>
                <c:pt idx="0">
                  <c:v>0.32</c:v>
                </c:pt>
                <c:pt idx="1">
                  <c:v>0.51</c:v>
                </c:pt>
                <c:pt idx="2">
                  <c:v>0.52</c:v>
                </c:pt>
                <c:pt idx="3">
                  <c:v>0.45</c:v>
                </c:pt>
                <c:pt idx="4">
                  <c:v>0.69</c:v>
                </c:pt>
                <c:pt idx="5">
                  <c:v>0.47</c:v>
                </c:pt>
                <c:pt idx="6">
                  <c:v>0.6</c:v>
                </c:pt>
                <c:pt idx="7">
                  <c:v>0.68</c:v>
                </c:pt>
                <c:pt idx="8">
                  <c:v>0.63</c:v>
                </c:pt>
                <c:pt idx="9">
                  <c:v>0.28000000000000003</c:v>
                </c:pt>
              </c:numCache>
            </c:numRef>
          </c:val>
        </c:ser>
        <c:ser>
          <c:idx val="2"/>
          <c:order val="2"/>
          <c:tx>
            <c:strRef>
              <c:f>'журнал психолог. тестирования'!$E$1</c:f>
              <c:strCache>
                <c:ptCount val="1"/>
                <c:pt idx="0">
                  <c:v>тест 3</c:v>
                </c:pt>
              </c:strCache>
            </c:strRef>
          </c:tx>
          <c:cat>
            <c:multiLvlStrRef>
              <c:f>'журнал психолог. тестирования'!$A$2:$B$11</c:f>
              <c:multiLvlStrCache>
                <c:ptCount val="10"/>
                <c:lvl>
                  <c:pt idx="0">
                    <c:v>Аллагулиева</c:v>
                  </c:pt>
                  <c:pt idx="1">
                    <c:v>Гевандова</c:v>
                  </c:pt>
                  <c:pt idx="2">
                    <c:v>Григорьева </c:v>
                  </c:pt>
                  <c:pt idx="3">
                    <c:v>Додина</c:v>
                  </c:pt>
                  <c:pt idx="4">
                    <c:v>Захарченко</c:v>
                  </c:pt>
                  <c:pt idx="5">
                    <c:v>Касьянова</c:v>
                  </c:pt>
                  <c:pt idx="6">
                    <c:v>Кравченко</c:v>
                  </c:pt>
                  <c:pt idx="7">
                    <c:v>Никитина</c:v>
                  </c:pt>
                  <c:pt idx="8">
                    <c:v>Первухина</c:v>
                  </c:pt>
                  <c:pt idx="9">
                    <c:v>Семенюк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'журнал психолог. тестирования'!$E$2:$E$11</c:f>
              <c:numCache>
                <c:formatCode>0%</c:formatCode>
                <c:ptCount val="10"/>
                <c:pt idx="0">
                  <c:v>0.62</c:v>
                </c:pt>
                <c:pt idx="1">
                  <c:v>0.52</c:v>
                </c:pt>
                <c:pt idx="2">
                  <c:v>0.12</c:v>
                </c:pt>
                <c:pt idx="3">
                  <c:v>0.74</c:v>
                </c:pt>
                <c:pt idx="4">
                  <c:v>0.63</c:v>
                </c:pt>
                <c:pt idx="5">
                  <c:v>0.71</c:v>
                </c:pt>
                <c:pt idx="6">
                  <c:v>0.92</c:v>
                </c:pt>
                <c:pt idx="7">
                  <c:v>0.36</c:v>
                </c:pt>
                <c:pt idx="8">
                  <c:v>0.25</c:v>
                </c:pt>
                <c:pt idx="9">
                  <c:v>0.73</c:v>
                </c:pt>
              </c:numCache>
            </c:numRef>
          </c:val>
        </c:ser>
        <c:ser>
          <c:idx val="3"/>
          <c:order val="3"/>
          <c:tx>
            <c:strRef>
              <c:f>'журнал психолог. тестирования'!$F$1</c:f>
              <c:strCache>
                <c:ptCount val="1"/>
                <c:pt idx="0">
                  <c:v>тест 4</c:v>
                </c:pt>
              </c:strCache>
            </c:strRef>
          </c:tx>
          <c:cat>
            <c:multiLvlStrRef>
              <c:f>'журнал психолог. тестирования'!$A$2:$B$11</c:f>
              <c:multiLvlStrCache>
                <c:ptCount val="10"/>
                <c:lvl>
                  <c:pt idx="0">
                    <c:v>Аллагулиева</c:v>
                  </c:pt>
                  <c:pt idx="1">
                    <c:v>Гевандова</c:v>
                  </c:pt>
                  <c:pt idx="2">
                    <c:v>Григорьева </c:v>
                  </c:pt>
                  <c:pt idx="3">
                    <c:v>Додина</c:v>
                  </c:pt>
                  <c:pt idx="4">
                    <c:v>Захарченко</c:v>
                  </c:pt>
                  <c:pt idx="5">
                    <c:v>Касьянова</c:v>
                  </c:pt>
                  <c:pt idx="6">
                    <c:v>Кравченко</c:v>
                  </c:pt>
                  <c:pt idx="7">
                    <c:v>Никитина</c:v>
                  </c:pt>
                  <c:pt idx="8">
                    <c:v>Первухина</c:v>
                  </c:pt>
                  <c:pt idx="9">
                    <c:v>Семенюк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'журнал психолог. тестирования'!$F$2:$F$11</c:f>
              <c:numCache>
                <c:formatCode>0%</c:formatCode>
                <c:ptCount val="10"/>
                <c:pt idx="0">
                  <c:v>0.61</c:v>
                </c:pt>
                <c:pt idx="1">
                  <c:v>0.49</c:v>
                </c:pt>
                <c:pt idx="2">
                  <c:v>0.76</c:v>
                </c:pt>
                <c:pt idx="3">
                  <c:v>0.89</c:v>
                </c:pt>
                <c:pt idx="4">
                  <c:v>0.46</c:v>
                </c:pt>
                <c:pt idx="5">
                  <c:v>0.68</c:v>
                </c:pt>
                <c:pt idx="6">
                  <c:v>0.74</c:v>
                </c:pt>
                <c:pt idx="7">
                  <c:v>0.61</c:v>
                </c:pt>
                <c:pt idx="8">
                  <c:v>0.45</c:v>
                </c:pt>
                <c:pt idx="9">
                  <c:v>0.56000000000000005</c:v>
                </c:pt>
              </c:numCache>
            </c:numRef>
          </c:val>
        </c:ser>
        <c:ser>
          <c:idx val="4"/>
          <c:order val="4"/>
          <c:tx>
            <c:strRef>
              <c:f>'журнал психолог. тестирования'!$G$1</c:f>
              <c:strCache>
                <c:ptCount val="1"/>
                <c:pt idx="0">
                  <c:v>средний показатель</c:v>
                </c:pt>
              </c:strCache>
            </c:strRef>
          </c:tx>
          <c:cat>
            <c:multiLvlStrRef>
              <c:f>'журнал психолог. тестирования'!$A$2:$B$11</c:f>
              <c:multiLvlStrCache>
                <c:ptCount val="10"/>
                <c:lvl>
                  <c:pt idx="0">
                    <c:v>Аллагулиева</c:v>
                  </c:pt>
                  <c:pt idx="1">
                    <c:v>Гевандова</c:v>
                  </c:pt>
                  <c:pt idx="2">
                    <c:v>Григорьева </c:v>
                  </c:pt>
                  <c:pt idx="3">
                    <c:v>Додина</c:v>
                  </c:pt>
                  <c:pt idx="4">
                    <c:v>Захарченко</c:v>
                  </c:pt>
                  <c:pt idx="5">
                    <c:v>Касьянова</c:v>
                  </c:pt>
                  <c:pt idx="6">
                    <c:v>Кравченко</c:v>
                  </c:pt>
                  <c:pt idx="7">
                    <c:v>Никитина</c:v>
                  </c:pt>
                  <c:pt idx="8">
                    <c:v>Первухина</c:v>
                  </c:pt>
                  <c:pt idx="9">
                    <c:v>Семенюк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'журнал психолог. тестирования'!$G$2:$G$11</c:f>
              <c:numCache>
                <c:formatCode>0%</c:formatCode>
                <c:ptCount val="10"/>
                <c:pt idx="0">
                  <c:v>0.5</c:v>
                </c:pt>
                <c:pt idx="1">
                  <c:v>0.53750000000000009</c:v>
                </c:pt>
                <c:pt idx="2">
                  <c:v>0.57499999999999996</c:v>
                </c:pt>
                <c:pt idx="3">
                  <c:v>0.64749999999999996</c:v>
                </c:pt>
                <c:pt idx="4">
                  <c:v>0.625</c:v>
                </c:pt>
                <c:pt idx="5">
                  <c:v>0.61499999999999999</c:v>
                </c:pt>
                <c:pt idx="6">
                  <c:v>0.75249999999999995</c:v>
                </c:pt>
                <c:pt idx="7">
                  <c:v>0.62749999999999995</c:v>
                </c:pt>
                <c:pt idx="8">
                  <c:v>0.5575</c:v>
                </c:pt>
                <c:pt idx="9">
                  <c:v>0.56499999999999995</c:v>
                </c:pt>
              </c:numCache>
            </c:numRef>
          </c:val>
        </c:ser>
        <c:axId val="95154560"/>
        <c:axId val="95156096"/>
      </c:barChart>
      <c:catAx>
        <c:axId val="95154560"/>
        <c:scaling>
          <c:orientation val="minMax"/>
        </c:scaling>
        <c:axPos val="b"/>
        <c:tickLblPos val="nextTo"/>
        <c:crossAx val="95156096"/>
        <c:crosses val="autoZero"/>
        <c:auto val="1"/>
        <c:lblAlgn val="ctr"/>
        <c:lblOffset val="100"/>
      </c:catAx>
      <c:valAx>
        <c:axId val="95156096"/>
        <c:scaling>
          <c:orientation val="minMax"/>
        </c:scaling>
        <c:axPos val="l"/>
        <c:majorGridlines/>
        <c:numFmt formatCode="0%" sourceLinked="1"/>
        <c:tickLblPos val="nextTo"/>
        <c:crossAx val="951545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Ранг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5.0204102264994652E-2"/>
          <c:y val="0.10838760019862383"/>
          <c:w val="0.91819095946340046"/>
          <c:h val="0.60703724196637587"/>
        </c:manualLayout>
      </c:layout>
      <c:barChart>
        <c:barDir val="col"/>
        <c:grouping val="stacked"/>
        <c:ser>
          <c:idx val="0"/>
          <c:order val="0"/>
          <c:tx>
            <c:v>1:2:3:4:5:6:7:8:9:10</c:v>
          </c:tx>
          <c:cat>
            <c:strLit>
              <c:ptCount val="10"/>
              <c:pt idx="0">
                <c:v>Аллагулиева</c:v>
              </c:pt>
              <c:pt idx="1">
                <c:v>Гевандова</c:v>
              </c:pt>
              <c:pt idx="2">
                <c:v>Григорьева</c:v>
              </c:pt>
              <c:pt idx="3">
                <c:v>Додина</c:v>
              </c:pt>
              <c:pt idx="4">
                <c:v>Захарченко</c:v>
              </c:pt>
              <c:pt idx="5">
                <c:v>Касьянова</c:v>
              </c:pt>
              <c:pt idx="6">
                <c:v>Кравченко</c:v>
              </c:pt>
              <c:pt idx="7">
                <c:v>Никитина</c:v>
              </c:pt>
              <c:pt idx="8">
                <c:v>Первухина</c:v>
              </c:pt>
              <c:pt idx="9">
                <c:v>Семенюк</c:v>
              </c:pt>
            </c:strLit>
          </c:cat>
          <c:val>
            <c:numRef>
              <c:f>'итоги психологической работы'!$N$4:$N$13</c:f>
              <c:numCache>
                <c:formatCode>General</c:formatCode>
                <c:ptCount val="10"/>
                <c:pt idx="0">
                  <c:v>2</c:v>
                </c:pt>
                <c:pt idx="1">
                  <c:v>5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10</c:v>
                </c:pt>
                <c:pt idx="8">
                  <c:v>8</c:v>
                </c:pt>
                <c:pt idx="9">
                  <c:v>1</c:v>
                </c:pt>
              </c:numCache>
            </c:numRef>
          </c:val>
        </c:ser>
        <c:overlap val="100"/>
        <c:axId val="90110208"/>
        <c:axId val="98230272"/>
      </c:barChart>
      <c:catAx>
        <c:axId val="90110208"/>
        <c:scaling>
          <c:orientation val="minMax"/>
        </c:scaling>
        <c:axPos val="b"/>
        <c:tickLblPos val="nextTo"/>
        <c:crossAx val="98230272"/>
        <c:crosses val="autoZero"/>
        <c:auto val="1"/>
        <c:lblAlgn val="ctr"/>
        <c:lblOffset val="100"/>
      </c:catAx>
      <c:valAx>
        <c:axId val="98230272"/>
        <c:scaling>
          <c:orientation val="minMax"/>
        </c:scaling>
        <c:axPos val="l"/>
        <c:majorGridlines/>
        <c:numFmt formatCode="General" sourceLinked="1"/>
        <c:tickLblPos val="nextTo"/>
        <c:crossAx val="90110208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11</xdr:row>
      <xdr:rowOff>38099</xdr:rowOff>
    </xdr:from>
    <xdr:to>
      <xdr:col>7</xdr:col>
      <xdr:colOff>2124075</xdr:colOff>
      <xdr:row>39</xdr:row>
      <xdr:rowOff>19050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19</xdr:row>
      <xdr:rowOff>9525</xdr:rowOff>
    </xdr:from>
    <xdr:to>
      <xdr:col>14</xdr:col>
      <xdr:colOff>876300</xdr:colOff>
      <xdr:row>37</xdr:row>
      <xdr:rowOff>104775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K8" sqref="K8"/>
    </sheetView>
  </sheetViews>
  <sheetFormatPr defaultRowHeight="15"/>
  <cols>
    <col min="2" max="2" width="12.42578125" customWidth="1"/>
    <col min="7" max="7" width="19" customWidth="1"/>
    <col min="8" max="8" width="32" customWidth="1"/>
  </cols>
  <sheetData>
    <row r="1" spans="1:8" ht="188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15.75">
      <c r="A2" s="4">
        <v>1</v>
      </c>
      <c r="B2" s="4" t="s">
        <v>8</v>
      </c>
      <c r="C2" s="5">
        <v>0.45</v>
      </c>
      <c r="D2" s="5">
        <v>0.32</v>
      </c>
      <c r="E2" s="5">
        <v>0.62</v>
      </c>
      <c r="F2" s="5">
        <v>0.61</v>
      </c>
      <c r="G2" s="5">
        <f t="shared" ref="G2:G11" si="0">AVERAGE(C2:F2)</f>
        <v>0.5</v>
      </c>
      <c r="H2" s="6" t="str">
        <f>IF(G2&gt;60%,"тест выполнен","тес не выполнен")</f>
        <v>тес не выполнен</v>
      </c>
    </row>
    <row r="3" spans="1:8" ht="15.75">
      <c r="A3" s="4">
        <v>2</v>
      </c>
      <c r="B3" s="4" t="s">
        <v>9</v>
      </c>
      <c r="C3" s="5">
        <v>0.63</v>
      </c>
      <c r="D3" s="5">
        <v>0.51</v>
      </c>
      <c r="E3" s="5">
        <v>0.52</v>
      </c>
      <c r="F3" s="5">
        <v>0.49</v>
      </c>
      <c r="G3" s="5">
        <f t="shared" si="0"/>
        <v>0.53750000000000009</v>
      </c>
      <c r="H3" s="6" t="str">
        <f t="shared" ref="H3:H11" si="1">IF(G3&gt;60%,"тест выполнен","тес не выполнен")</f>
        <v>тес не выполнен</v>
      </c>
    </row>
    <row r="4" spans="1:8" ht="15.75">
      <c r="A4" s="4">
        <v>3</v>
      </c>
      <c r="B4" s="4" t="s">
        <v>10</v>
      </c>
      <c r="C4" s="5">
        <v>0.9</v>
      </c>
      <c r="D4" s="5">
        <v>0.52</v>
      </c>
      <c r="E4" s="5">
        <v>0.12</v>
      </c>
      <c r="F4" s="5">
        <v>0.76</v>
      </c>
      <c r="G4" s="5">
        <f t="shared" si="0"/>
        <v>0.57499999999999996</v>
      </c>
      <c r="H4" s="6" t="str">
        <f t="shared" si="1"/>
        <v>тес не выполнен</v>
      </c>
    </row>
    <row r="5" spans="1:8" ht="15.75">
      <c r="A5" s="4">
        <v>4</v>
      </c>
      <c r="B5" s="4" t="s">
        <v>13</v>
      </c>
      <c r="C5" s="5">
        <v>0.51</v>
      </c>
      <c r="D5" s="5">
        <v>0.45</v>
      </c>
      <c r="E5" s="5">
        <v>0.74</v>
      </c>
      <c r="F5" s="5">
        <v>0.89</v>
      </c>
      <c r="G5" s="5">
        <f t="shared" si="0"/>
        <v>0.64749999999999996</v>
      </c>
      <c r="H5" s="6" t="str">
        <f t="shared" si="1"/>
        <v>тест выполнен</v>
      </c>
    </row>
    <row r="6" spans="1:8" ht="15.75">
      <c r="A6" s="4">
        <v>5</v>
      </c>
      <c r="B6" s="4" t="s">
        <v>14</v>
      </c>
      <c r="C6" s="5">
        <v>0.72</v>
      </c>
      <c r="D6" s="5">
        <v>0.69</v>
      </c>
      <c r="E6" s="5">
        <v>0.63</v>
      </c>
      <c r="F6" s="5">
        <v>0.46</v>
      </c>
      <c r="G6" s="5">
        <f t="shared" si="0"/>
        <v>0.625</v>
      </c>
      <c r="H6" s="6" t="str">
        <f t="shared" si="1"/>
        <v>тест выполнен</v>
      </c>
    </row>
    <row r="7" spans="1:8" ht="15.75">
      <c r="A7" s="4">
        <v>6</v>
      </c>
      <c r="B7" s="4" t="s">
        <v>15</v>
      </c>
      <c r="C7" s="5">
        <v>0.6</v>
      </c>
      <c r="D7" s="5">
        <v>0.47</v>
      </c>
      <c r="E7" s="5">
        <v>0.71</v>
      </c>
      <c r="F7" s="5">
        <v>0.68</v>
      </c>
      <c r="G7" s="5">
        <f t="shared" si="0"/>
        <v>0.61499999999999999</v>
      </c>
      <c r="H7" s="6" t="str">
        <f t="shared" si="1"/>
        <v>тест выполнен</v>
      </c>
    </row>
    <row r="8" spans="1:8" ht="15.75">
      <c r="A8" s="4">
        <v>7</v>
      </c>
      <c r="B8" s="4" t="s">
        <v>16</v>
      </c>
      <c r="C8" s="5">
        <v>0.75</v>
      </c>
      <c r="D8" s="5">
        <v>0.6</v>
      </c>
      <c r="E8" s="5">
        <v>0.92</v>
      </c>
      <c r="F8" s="5">
        <v>0.74</v>
      </c>
      <c r="G8" s="5">
        <f t="shared" si="0"/>
        <v>0.75249999999999995</v>
      </c>
      <c r="H8" s="6" t="str">
        <f t="shared" si="1"/>
        <v>тест выполнен</v>
      </c>
    </row>
    <row r="9" spans="1:8" ht="15.75">
      <c r="A9" s="4">
        <v>8</v>
      </c>
      <c r="B9" s="4" t="s">
        <v>11</v>
      </c>
      <c r="C9" s="5">
        <v>0.86</v>
      </c>
      <c r="D9" s="5">
        <v>0.68</v>
      </c>
      <c r="E9" s="5">
        <v>0.36</v>
      </c>
      <c r="F9" s="5">
        <v>0.61</v>
      </c>
      <c r="G9" s="5">
        <f t="shared" si="0"/>
        <v>0.62749999999999995</v>
      </c>
      <c r="H9" s="6" t="str">
        <f t="shared" si="1"/>
        <v>тест выполнен</v>
      </c>
    </row>
    <row r="10" spans="1:8" ht="15.75">
      <c r="A10" s="4">
        <v>9</v>
      </c>
      <c r="B10" s="4" t="s">
        <v>12</v>
      </c>
      <c r="C10" s="5">
        <v>0.9</v>
      </c>
      <c r="D10" s="5">
        <v>0.63</v>
      </c>
      <c r="E10" s="5">
        <v>0.25</v>
      </c>
      <c r="F10" s="5">
        <v>0.45</v>
      </c>
      <c r="G10" s="5">
        <f t="shared" si="0"/>
        <v>0.5575</v>
      </c>
      <c r="H10" s="6" t="str">
        <f t="shared" si="1"/>
        <v>тес не выполнен</v>
      </c>
    </row>
    <row r="11" spans="1:8" ht="15.75">
      <c r="A11" s="4">
        <v>10</v>
      </c>
      <c r="B11" s="4" t="s">
        <v>17</v>
      </c>
      <c r="C11" s="5">
        <v>0.69</v>
      </c>
      <c r="D11" s="5">
        <v>0.28000000000000003</v>
      </c>
      <c r="E11" s="5">
        <v>0.73</v>
      </c>
      <c r="F11" s="5">
        <v>0.56000000000000005</v>
      </c>
      <c r="G11" s="5">
        <f t="shared" si="0"/>
        <v>0.56499999999999995</v>
      </c>
      <c r="H11" s="6" t="str">
        <f t="shared" si="1"/>
        <v>тес не выполнен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E11" sqref="E11"/>
    </sheetView>
  </sheetViews>
  <sheetFormatPr defaultRowHeight="15"/>
  <cols>
    <col min="1" max="1" width="16.140625" customWidth="1"/>
    <col min="2" max="2" width="26.7109375" customWidth="1"/>
    <col min="3" max="3" width="29" customWidth="1"/>
    <col min="4" max="4" width="16" customWidth="1"/>
    <col min="5" max="5" width="20.7109375" customWidth="1"/>
    <col min="6" max="6" width="15.140625" customWidth="1"/>
  </cols>
  <sheetData>
    <row r="1" spans="1:6">
      <c r="A1" s="1" t="s">
        <v>18</v>
      </c>
      <c r="B1" s="1"/>
    </row>
    <row r="3" spans="1:6" ht="37.5">
      <c r="A3" s="7" t="s">
        <v>19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</row>
    <row r="4" spans="1:6" ht="37.5">
      <c r="A4" s="8" t="s">
        <v>25</v>
      </c>
      <c r="B4" s="8" t="s">
        <v>29</v>
      </c>
      <c r="C4" s="8" t="s">
        <v>38</v>
      </c>
      <c r="D4" s="9">
        <v>1</v>
      </c>
      <c r="E4" s="10">
        <v>1129</v>
      </c>
      <c r="F4" s="10">
        <f>D4*E4</f>
        <v>1129</v>
      </c>
    </row>
    <row r="5" spans="1:6" ht="37.5">
      <c r="A5" s="8" t="s">
        <v>26</v>
      </c>
      <c r="B5" s="8" t="s">
        <v>30</v>
      </c>
      <c r="C5" s="8" t="s">
        <v>39</v>
      </c>
      <c r="D5" s="9">
        <v>1</v>
      </c>
      <c r="E5" s="10">
        <v>44800</v>
      </c>
      <c r="F5" s="10">
        <f>D5*E5</f>
        <v>44800</v>
      </c>
    </row>
    <row r="6" spans="1:6" ht="37.5">
      <c r="A6" s="8" t="s">
        <v>26</v>
      </c>
      <c r="B6" s="8" t="s">
        <v>31</v>
      </c>
      <c r="C6" s="8" t="s">
        <v>40</v>
      </c>
      <c r="D6" s="9">
        <v>1</v>
      </c>
      <c r="E6" s="11">
        <v>4600</v>
      </c>
      <c r="F6" s="11">
        <f>D6*E6</f>
        <v>4600</v>
      </c>
    </row>
    <row r="7" spans="1:6" ht="37.5">
      <c r="A7" s="8" t="s">
        <v>26</v>
      </c>
      <c r="B7" s="8" t="s">
        <v>32</v>
      </c>
      <c r="C7" s="8" t="s">
        <v>41</v>
      </c>
      <c r="D7" s="9">
        <v>1</v>
      </c>
      <c r="E7" s="11">
        <v>6234</v>
      </c>
      <c r="F7" s="11">
        <f>D7*E7</f>
        <v>6234</v>
      </c>
    </row>
    <row r="8" spans="1:6" ht="37.5">
      <c r="A8" s="8" t="s">
        <v>26</v>
      </c>
      <c r="B8" s="8" t="s">
        <v>33</v>
      </c>
      <c r="C8" s="8" t="s">
        <v>42</v>
      </c>
      <c r="D8" s="9">
        <v>1</v>
      </c>
      <c r="E8" s="11">
        <v>1986.85</v>
      </c>
      <c r="F8" s="11"/>
    </row>
    <row r="9" spans="1:6" ht="56.25">
      <c r="A9" s="8" t="s">
        <v>27</v>
      </c>
      <c r="B9" s="8" t="s">
        <v>34</v>
      </c>
      <c r="C9" s="8" t="s">
        <v>43</v>
      </c>
      <c r="D9" s="9">
        <v>19</v>
      </c>
      <c r="E9" s="11">
        <v>835</v>
      </c>
      <c r="F9" s="11">
        <f>D9*E9</f>
        <v>15865</v>
      </c>
    </row>
    <row r="10" spans="1:6" ht="56.25">
      <c r="A10" s="8" t="s">
        <v>27</v>
      </c>
      <c r="B10" s="8" t="s">
        <v>35</v>
      </c>
      <c r="C10" s="8" t="s">
        <v>44</v>
      </c>
      <c r="D10" s="9">
        <v>40</v>
      </c>
      <c r="E10" s="11">
        <v>231.28</v>
      </c>
      <c r="F10" s="11">
        <f>D10*E10</f>
        <v>9251.2000000000007</v>
      </c>
    </row>
    <row r="11" spans="1:6" ht="37.5">
      <c r="A11" s="8" t="s">
        <v>28</v>
      </c>
      <c r="B11" s="8" t="s">
        <v>36</v>
      </c>
      <c r="C11" s="8" t="s">
        <v>45</v>
      </c>
      <c r="D11" s="9">
        <v>50</v>
      </c>
      <c r="E11" s="11">
        <v>8.5</v>
      </c>
      <c r="F11" s="11">
        <f>D11*E11</f>
        <v>425</v>
      </c>
    </row>
    <row r="12" spans="1:6" ht="56.25">
      <c r="A12" s="8" t="s">
        <v>28</v>
      </c>
      <c r="B12" s="8" t="s">
        <v>37</v>
      </c>
      <c r="C12" s="8" t="s">
        <v>46</v>
      </c>
      <c r="D12" s="9">
        <v>2</v>
      </c>
      <c r="E12" s="11">
        <v>270</v>
      </c>
      <c r="F12" s="11">
        <f>D12*E12</f>
        <v>540</v>
      </c>
    </row>
    <row r="13" spans="1:6" ht="18.75">
      <c r="A13" s="12"/>
      <c r="B13" s="12"/>
      <c r="C13" s="12"/>
      <c r="D13" s="12"/>
      <c r="E13" s="13" t="s">
        <v>47</v>
      </c>
      <c r="F13" s="14">
        <f>SUM(F4:F12)</f>
        <v>82844.2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5:E12"/>
  <sheetViews>
    <sheetView workbookViewId="0">
      <selection activeCell="R12" sqref="R12"/>
    </sheetView>
  </sheetViews>
  <sheetFormatPr defaultRowHeight="15"/>
  <cols>
    <col min="2" max="2" width="18" customWidth="1"/>
    <col min="3" max="3" width="22.85546875" customWidth="1"/>
    <col min="4" max="4" width="20.85546875" customWidth="1"/>
  </cols>
  <sheetData>
    <row r="5" spans="1:5" ht="15.75" thickBot="1"/>
    <row r="6" spans="1:5">
      <c r="A6" s="16"/>
      <c r="B6" s="17"/>
      <c r="C6" s="18" t="s">
        <v>49</v>
      </c>
      <c r="D6" s="17"/>
      <c r="E6" s="19"/>
    </row>
    <row r="7" spans="1:5" ht="30">
      <c r="A7" s="20" t="s">
        <v>48</v>
      </c>
      <c r="B7" s="21"/>
      <c r="C7" s="21"/>
      <c r="D7" s="21"/>
      <c r="E7" s="22"/>
    </row>
    <row r="8" spans="1:5" ht="45">
      <c r="A8" s="23"/>
      <c r="B8" s="28" t="s">
        <v>51</v>
      </c>
      <c r="C8" s="29" t="s">
        <v>57</v>
      </c>
      <c r="D8" s="28" t="s">
        <v>61</v>
      </c>
      <c r="E8" s="22"/>
    </row>
    <row r="9" spans="1:5" ht="30">
      <c r="A9" s="23"/>
      <c r="B9" s="30" t="s">
        <v>52</v>
      </c>
      <c r="C9" s="29" t="s">
        <v>65</v>
      </c>
      <c r="D9" s="31" t="s">
        <v>62</v>
      </c>
      <c r="E9" s="24" t="s">
        <v>66</v>
      </c>
    </row>
    <row r="10" spans="1:5" ht="30">
      <c r="A10" s="23"/>
      <c r="B10" s="28" t="s">
        <v>53</v>
      </c>
      <c r="C10" s="29" t="s">
        <v>59</v>
      </c>
      <c r="D10" s="28" t="s">
        <v>63</v>
      </c>
      <c r="E10" s="22"/>
    </row>
    <row r="11" spans="1:5" ht="30">
      <c r="A11" s="23"/>
      <c r="B11" s="28" t="s">
        <v>55</v>
      </c>
      <c r="C11" s="29" t="s">
        <v>60</v>
      </c>
      <c r="D11" s="30" t="s">
        <v>64</v>
      </c>
      <c r="E11" s="22"/>
    </row>
    <row r="12" spans="1:5" ht="15.75" thickBot="1">
      <c r="A12" s="25"/>
      <c r="B12" s="26"/>
      <c r="C12" s="26"/>
      <c r="D12" s="26"/>
      <c r="E12" s="2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L8" sqref="L8"/>
    </sheetView>
  </sheetViews>
  <sheetFormatPr defaultRowHeight="15"/>
  <cols>
    <col min="1" max="1" width="11" customWidth="1"/>
    <col min="3" max="3" width="13.140625" customWidth="1"/>
    <col min="4" max="4" width="27" customWidth="1"/>
    <col min="5" max="5" width="11.5703125" customWidth="1"/>
    <col min="6" max="6" width="23.5703125" customWidth="1"/>
  </cols>
  <sheetData>
    <row r="1" spans="1:6" ht="21">
      <c r="A1" s="74" t="s">
        <v>67</v>
      </c>
      <c r="B1" s="74"/>
      <c r="C1" s="74"/>
      <c r="D1" s="74"/>
      <c r="E1" s="74"/>
      <c r="F1" s="74"/>
    </row>
    <row r="3" spans="1:6" ht="31.5">
      <c r="A3" s="72" t="s">
        <v>1</v>
      </c>
      <c r="B3" s="72" t="s">
        <v>68</v>
      </c>
      <c r="C3" s="73" t="s">
        <v>69</v>
      </c>
      <c r="D3" s="72" t="s">
        <v>70</v>
      </c>
      <c r="E3" s="72" t="s">
        <v>71</v>
      </c>
      <c r="F3" s="73" t="s">
        <v>72</v>
      </c>
    </row>
    <row r="4" spans="1:6" ht="30">
      <c r="A4" s="66" t="s">
        <v>73</v>
      </c>
      <c r="B4" s="67" t="s">
        <v>74</v>
      </c>
      <c r="C4" s="68">
        <v>35119</v>
      </c>
      <c r="D4" s="69" t="s">
        <v>75</v>
      </c>
      <c r="E4" s="66" t="s">
        <v>76</v>
      </c>
      <c r="F4" s="70" t="s">
        <v>77</v>
      </c>
    </row>
    <row r="5" spans="1:6" ht="30">
      <c r="A5" s="66" t="s">
        <v>12</v>
      </c>
      <c r="B5" s="67" t="s">
        <v>78</v>
      </c>
      <c r="C5" s="68">
        <v>35193</v>
      </c>
      <c r="D5" s="69" t="s">
        <v>79</v>
      </c>
      <c r="E5" s="66" t="s">
        <v>80</v>
      </c>
      <c r="F5" s="71" t="s">
        <v>81</v>
      </c>
    </row>
    <row r="6" spans="1:6" ht="30">
      <c r="A6" s="66" t="s">
        <v>15</v>
      </c>
      <c r="B6" s="67" t="s">
        <v>82</v>
      </c>
      <c r="C6" s="68">
        <v>35374</v>
      </c>
      <c r="D6" s="69" t="s">
        <v>83</v>
      </c>
      <c r="E6" s="66" t="s">
        <v>84</v>
      </c>
      <c r="F6" s="70" t="s">
        <v>85</v>
      </c>
    </row>
    <row r="7" spans="1:6" ht="45">
      <c r="A7" s="66" t="s">
        <v>16</v>
      </c>
      <c r="B7" s="67" t="s">
        <v>86</v>
      </c>
      <c r="C7" s="68">
        <v>34776</v>
      </c>
      <c r="D7" s="69" t="s">
        <v>87</v>
      </c>
      <c r="E7" s="66" t="s">
        <v>88</v>
      </c>
      <c r="F7" s="70" t="s">
        <v>89</v>
      </c>
    </row>
    <row r="8" spans="1:6" ht="30">
      <c r="A8" s="66" t="s">
        <v>90</v>
      </c>
      <c r="B8" s="67" t="s">
        <v>91</v>
      </c>
      <c r="C8" s="68">
        <v>35192</v>
      </c>
      <c r="D8" s="69" t="s">
        <v>92</v>
      </c>
      <c r="E8" s="66" t="s">
        <v>93</v>
      </c>
      <c r="F8" s="70" t="s">
        <v>94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9"/>
  <sheetViews>
    <sheetView workbookViewId="0">
      <selection activeCell="T21" sqref="T21"/>
    </sheetView>
  </sheetViews>
  <sheetFormatPr defaultRowHeight="15"/>
  <cols>
    <col min="1" max="1" width="11" customWidth="1"/>
    <col min="3" max="3" width="4.42578125" customWidth="1"/>
    <col min="4" max="4" width="4" customWidth="1"/>
    <col min="5" max="5" width="4.140625" customWidth="1"/>
    <col min="6" max="7" width="4" customWidth="1"/>
    <col min="8" max="8" width="4.42578125" customWidth="1"/>
    <col min="9" max="9" width="4.28515625" customWidth="1"/>
    <col min="10" max="11" width="4.5703125" customWidth="1"/>
    <col min="12" max="12" width="4.42578125" customWidth="1"/>
    <col min="13" max="14" width="4.7109375" customWidth="1"/>
    <col min="15" max="16" width="4.5703125" customWidth="1"/>
    <col min="17" max="19" width="4.85546875" customWidth="1"/>
    <col min="20" max="21" width="5" customWidth="1"/>
    <col min="22" max="22" width="5.5703125" customWidth="1"/>
    <col min="23" max="23" width="12.140625" customWidth="1"/>
  </cols>
  <sheetData>
    <row r="1" spans="1:23" ht="21">
      <c r="A1" s="75" t="s">
        <v>95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3" spans="1:23" ht="15.75">
      <c r="C3" s="38" t="s">
        <v>99</v>
      </c>
      <c r="D3" s="38"/>
      <c r="E3" s="38"/>
      <c r="F3" s="38"/>
      <c r="G3" s="38"/>
      <c r="H3" s="40" t="s">
        <v>105</v>
      </c>
      <c r="I3" s="40"/>
      <c r="J3" s="40"/>
      <c r="K3" s="40"/>
      <c r="L3" s="40"/>
      <c r="M3" s="42" t="s">
        <v>106</v>
      </c>
      <c r="N3" s="42"/>
      <c r="O3" s="42"/>
      <c r="P3" s="42"/>
      <c r="Q3" s="42"/>
      <c r="R3" s="44" t="s">
        <v>107</v>
      </c>
      <c r="S3" s="44"/>
      <c r="T3" s="44"/>
      <c r="U3" s="44"/>
      <c r="V3" s="44"/>
    </row>
    <row r="4" spans="1:23" ht="15.75">
      <c r="A4" s="32" t="s">
        <v>96</v>
      </c>
      <c r="B4" s="33" t="s">
        <v>68</v>
      </c>
      <c r="C4" s="39" t="s">
        <v>100</v>
      </c>
      <c r="D4" s="39" t="s">
        <v>101</v>
      </c>
      <c r="E4" s="39" t="s">
        <v>102</v>
      </c>
      <c r="F4" s="39" t="s">
        <v>103</v>
      </c>
      <c r="G4" s="39" t="s">
        <v>104</v>
      </c>
      <c r="H4" s="41" t="s">
        <v>100</v>
      </c>
      <c r="I4" s="41" t="s">
        <v>101</v>
      </c>
      <c r="J4" s="41" t="s">
        <v>102</v>
      </c>
      <c r="K4" s="41" t="s">
        <v>103</v>
      </c>
      <c r="L4" s="41" t="s">
        <v>104</v>
      </c>
      <c r="M4" s="43" t="s">
        <v>100</v>
      </c>
      <c r="N4" s="43" t="s">
        <v>101</v>
      </c>
      <c r="O4" s="43" t="s">
        <v>102</v>
      </c>
      <c r="P4" s="43" t="s">
        <v>103</v>
      </c>
      <c r="Q4" s="43" t="s">
        <v>104</v>
      </c>
      <c r="R4" s="45" t="s">
        <v>100</v>
      </c>
      <c r="S4" s="45" t="s">
        <v>101</v>
      </c>
      <c r="T4" s="45" t="s">
        <v>102</v>
      </c>
      <c r="U4" s="45" t="s">
        <v>103</v>
      </c>
      <c r="V4" s="45" t="s">
        <v>104</v>
      </c>
    </row>
    <row r="5" spans="1:23" ht="15.75">
      <c r="A5" s="15" t="s">
        <v>73</v>
      </c>
      <c r="B5" s="34" t="s">
        <v>74</v>
      </c>
      <c r="C5" s="47" t="s">
        <v>109</v>
      </c>
      <c r="D5" s="47"/>
      <c r="E5" s="47"/>
      <c r="F5" s="47"/>
      <c r="G5" s="47"/>
      <c r="H5" s="48"/>
      <c r="I5" s="48"/>
      <c r="J5" s="48"/>
      <c r="K5" s="48"/>
      <c r="L5" s="48"/>
      <c r="M5" s="49"/>
      <c r="N5" s="49"/>
      <c r="O5" s="49"/>
      <c r="P5" s="49"/>
      <c r="Q5" s="49"/>
      <c r="R5" s="46"/>
      <c r="S5" s="46" t="s">
        <v>108</v>
      </c>
      <c r="T5" s="46"/>
      <c r="U5" s="46"/>
      <c r="V5" s="46"/>
      <c r="W5" s="15" t="s">
        <v>110</v>
      </c>
    </row>
    <row r="6" spans="1:23" ht="15.75">
      <c r="A6" s="15" t="s">
        <v>12</v>
      </c>
      <c r="B6" s="34" t="s">
        <v>78</v>
      </c>
      <c r="C6" s="47"/>
      <c r="D6" s="47"/>
      <c r="E6" s="47"/>
      <c r="F6" s="47"/>
      <c r="G6" s="47" t="s">
        <v>109</v>
      </c>
      <c r="H6" s="48"/>
      <c r="I6" s="48"/>
      <c r="J6" s="48"/>
      <c r="K6" s="48"/>
      <c r="L6" s="48"/>
      <c r="M6" s="49"/>
      <c r="N6" s="49"/>
      <c r="O6" s="49"/>
      <c r="P6" s="49"/>
      <c r="Q6" s="49"/>
      <c r="R6" s="46" t="s">
        <v>109</v>
      </c>
      <c r="S6" s="46"/>
      <c r="T6" s="46"/>
      <c r="U6" s="46"/>
      <c r="V6" s="46"/>
      <c r="W6" s="15" t="s">
        <v>111</v>
      </c>
    </row>
    <row r="7" spans="1:23" ht="15.75">
      <c r="A7" s="15" t="s">
        <v>15</v>
      </c>
      <c r="B7" s="34" t="s">
        <v>82</v>
      </c>
      <c r="C7" s="47"/>
      <c r="D7" s="47"/>
      <c r="E7" s="47"/>
      <c r="F7" s="47" t="s">
        <v>108</v>
      </c>
      <c r="G7" s="47"/>
      <c r="H7" s="48"/>
      <c r="I7" s="48"/>
      <c r="J7" s="48"/>
      <c r="K7" s="48"/>
      <c r="L7" s="48"/>
      <c r="M7" s="49"/>
      <c r="N7" s="49"/>
      <c r="O7" s="49"/>
      <c r="P7" s="49"/>
      <c r="Q7" s="49"/>
      <c r="R7" s="46"/>
      <c r="S7" s="46"/>
      <c r="T7" s="46"/>
      <c r="U7" s="46"/>
      <c r="V7" s="46"/>
    </row>
    <row r="8" spans="1:23" ht="15.75">
      <c r="A8" s="15" t="s">
        <v>16</v>
      </c>
      <c r="B8" s="34" t="s">
        <v>97</v>
      </c>
      <c r="C8" s="39"/>
      <c r="D8" s="47"/>
      <c r="E8" s="39"/>
      <c r="F8" s="39"/>
      <c r="G8" s="39"/>
      <c r="H8" s="41"/>
      <c r="I8" s="41"/>
      <c r="J8" s="48" t="s">
        <v>108</v>
      </c>
      <c r="K8" s="48" t="s">
        <v>108</v>
      </c>
      <c r="L8" s="48" t="s">
        <v>108</v>
      </c>
      <c r="M8" s="49" t="s">
        <v>108</v>
      </c>
      <c r="N8" s="43"/>
      <c r="O8" s="43"/>
      <c r="P8" s="43"/>
      <c r="Q8" s="43"/>
      <c r="R8" s="45"/>
      <c r="S8" s="45"/>
      <c r="T8" s="45"/>
      <c r="U8" s="45"/>
      <c r="V8" s="45"/>
    </row>
    <row r="9" spans="1:23" ht="15.75">
      <c r="A9" s="15" t="s">
        <v>11</v>
      </c>
      <c r="B9" s="34" t="s">
        <v>98</v>
      </c>
      <c r="C9" s="47"/>
      <c r="D9" s="47"/>
      <c r="E9" s="47" t="s">
        <v>109</v>
      </c>
      <c r="F9" s="47"/>
      <c r="G9" s="47"/>
      <c r="H9" s="48"/>
      <c r="I9" s="48"/>
      <c r="J9" s="48"/>
      <c r="K9" s="48"/>
      <c r="L9" s="48"/>
      <c r="M9" s="49"/>
      <c r="N9" s="49"/>
      <c r="O9" s="49" t="s">
        <v>108</v>
      </c>
      <c r="P9" s="49"/>
      <c r="Q9" s="49"/>
      <c r="R9" s="46"/>
      <c r="S9" s="46"/>
      <c r="T9" s="46"/>
      <c r="U9" s="46"/>
      <c r="V9" s="46" t="s">
        <v>109</v>
      </c>
    </row>
  </sheetData>
  <mergeCells count="5">
    <mergeCell ref="C3:G3"/>
    <mergeCell ref="H3:L3"/>
    <mergeCell ref="M3:Q3"/>
    <mergeCell ref="R3:V3"/>
    <mergeCell ref="A1:V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8"/>
  <sheetViews>
    <sheetView tabSelected="1" workbookViewId="0">
      <selection activeCell="Q27" sqref="Q27"/>
    </sheetView>
  </sheetViews>
  <sheetFormatPr defaultRowHeight="15"/>
  <cols>
    <col min="1" max="1" width="24.140625" customWidth="1"/>
    <col min="2" max="2" width="4.140625" customWidth="1"/>
    <col min="3" max="3" width="4.42578125" customWidth="1"/>
    <col min="4" max="5" width="4.28515625" customWidth="1"/>
    <col min="6" max="8" width="4.140625" customWidth="1"/>
    <col min="9" max="9" width="4.28515625" customWidth="1"/>
    <col min="10" max="10" width="5.7109375" customWidth="1"/>
    <col min="11" max="11" width="5.5703125" customWidth="1"/>
    <col min="12" max="12" width="7.140625" customWidth="1"/>
    <col min="13" max="13" width="7.85546875" customWidth="1"/>
    <col min="14" max="14" width="5.140625" customWidth="1"/>
    <col min="15" max="15" width="17.42578125" customWidth="1"/>
    <col min="17" max="17" width="26.85546875" customWidth="1"/>
    <col min="18" max="18" width="14.85546875" customWidth="1"/>
  </cols>
  <sheetData>
    <row r="1" spans="1:18" ht="31.5">
      <c r="A1" s="57" t="s">
        <v>112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8" ht="30" customHeight="1">
      <c r="A2" s="52" t="s">
        <v>114</v>
      </c>
      <c r="B2" s="52" t="s">
        <v>121</v>
      </c>
      <c r="C2" s="52"/>
      <c r="D2" s="52"/>
      <c r="E2" s="52"/>
      <c r="F2" s="53" t="s">
        <v>115</v>
      </c>
      <c r="G2" s="53"/>
      <c r="H2" s="53"/>
      <c r="I2" s="53"/>
      <c r="J2" s="52" t="s">
        <v>120</v>
      </c>
      <c r="K2" s="52"/>
      <c r="L2" s="52" t="s">
        <v>116</v>
      </c>
      <c r="M2" s="54" t="s">
        <v>117</v>
      </c>
      <c r="N2" s="54" t="s">
        <v>118</v>
      </c>
      <c r="O2" s="53" t="s">
        <v>119</v>
      </c>
    </row>
    <row r="3" spans="1:18">
      <c r="A3" s="52"/>
      <c r="B3" s="36">
        <v>1</v>
      </c>
      <c r="C3" s="36">
        <v>2</v>
      </c>
      <c r="D3" s="36">
        <v>3</v>
      </c>
      <c r="E3" s="36">
        <v>4</v>
      </c>
      <c r="F3" s="36">
        <v>1</v>
      </c>
      <c r="G3" s="36">
        <v>2</v>
      </c>
      <c r="H3" s="36">
        <v>3</v>
      </c>
      <c r="I3" s="36">
        <v>4</v>
      </c>
      <c r="J3" s="36">
        <v>1</v>
      </c>
      <c r="K3" s="36">
        <v>2</v>
      </c>
      <c r="L3" s="52"/>
      <c r="M3" s="54"/>
      <c r="N3" s="54"/>
      <c r="O3" s="53"/>
    </row>
    <row r="4" spans="1:18" ht="30">
      <c r="A4" s="50" t="s">
        <v>122</v>
      </c>
      <c r="B4" s="77">
        <v>10</v>
      </c>
      <c r="C4" s="77">
        <v>9</v>
      </c>
      <c r="D4" s="77">
        <v>9</v>
      </c>
      <c r="E4" s="77">
        <v>10</v>
      </c>
      <c r="F4" s="78">
        <v>7</v>
      </c>
      <c r="G4" s="78">
        <v>8</v>
      </c>
      <c r="H4" s="78">
        <v>8</v>
      </c>
      <c r="I4" s="78">
        <v>8</v>
      </c>
      <c r="J4" s="79">
        <v>11</v>
      </c>
      <c r="K4" s="79">
        <v>11</v>
      </c>
      <c r="L4" s="80">
        <f>SUM(B4,C4,D4,E4,F4,G4,H4,I4,J4,K4)</f>
        <v>91</v>
      </c>
      <c r="M4" s="81">
        <v>0.94799999999999995</v>
      </c>
      <c r="N4" s="82">
        <f>RANK(M4,M4:M13)</f>
        <v>2</v>
      </c>
      <c r="O4" s="64" t="s">
        <v>138</v>
      </c>
      <c r="Q4" s="63" t="s">
        <v>132</v>
      </c>
      <c r="R4" s="63" t="s">
        <v>131</v>
      </c>
    </row>
    <row r="5" spans="1:18" ht="15.75">
      <c r="A5" s="50" t="s">
        <v>50</v>
      </c>
      <c r="B5" s="58">
        <v>8</v>
      </c>
      <c r="C5" s="58">
        <v>9</v>
      </c>
      <c r="D5" s="58">
        <v>10</v>
      </c>
      <c r="E5" s="58">
        <v>8</v>
      </c>
      <c r="F5" s="43">
        <v>8</v>
      </c>
      <c r="G5" s="43">
        <v>8</v>
      </c>
      <c r="H5" s="43">
        <v>7</v>
      </c>
      <c r="I5" s="43">
        <v>7</v>
      </c>
      <c r="J5" s="37">
        <v>10</v>
      </c>
      <c r="K5" s="37">
        <v>10</v>
      </c>
      <c r="L5" s="56">
        <f>SUM(B5:K5)</f>
        <v>85</v>
      </c>
      <c r="M5" s="76">
        <v>0.88500000000000001</v>
      </c>
      <c r="N5" s="55">
        <f>RANK(M5,M4:M13)</f>
        <v>5</v>
      </c>
      <c r="O5" s="36" t="s">
        <v>136</v>
      </c>
      <c r="Q5" s="63" t="s">
        <v>113</v>
      </c>
      <c r="R5" s="35">
        <v>10</v>
      </c>
    </row>
    <row r="6" spans="1:18" ht="15.75">
      <c r="A6" s="50" t="s">
        <v>58</v>
      </c>
      <c r="B6" s="58">
        <v>8</v>
      </c>
      <c r="C6" s="58">
        <v>8</v>
      </c>
      <c r="D6" s="58">
        <v>9</v>
      </c>
      <c r="E6" s="58">
        <v>7</v>
      </c>
      <c r="F6" s="43">
        <v>8</v>
      </c>
      <c r="G6" s="43">
        <v>6</v>
      </c>
      <c r="H6" s="43">
        <v>6</v>
      </c>
      <c r="I6" s="43">
        <v>8</v>
      </c>
      <c r="J6" s="37">
        <v>10</v>
      </c>
      <c r="K6" s="37">
        <v>12</v>
      </c>
      <c r="L6" s="56">
        <f>SUM(B6:K6)</f>
        <v>82</v>
      </c>
      <c r="M6" s="76">
        <v>0.85399999999999998</v>
      </c>
      <c r="N6" s="55">
        <f>RANK(M6,M4:M13)</f>
        <v>8</v>
      </c>
      <c r="O6" s="36" t="s">
        <v>136</v>
      </c>
      <c r="Q6" s="35" t="s">
        <v>115</v>
      </c>
      <c r="R6" s="35">
        <v>8</v>
      </c>
    </row>
    <row r="7" spans="1:18" ht="15.75">
      <c r="A7" s="50" t="s">
        <v>123</v>
      </c>
      <c r="B7" s="58">
        <v>9</v>
      </c>
      <c r="C7" s="58">
        <v>9</v>
      </c>
      <c r="D7" s="58">
        <v>9</v>
      </c>
      <c r="E7" s="58">
        <v>9</v>
      </c>
      <c r="F7" s="43">
        <v>6</v>
      </c>
      <c r="G7" s="43">
        <v>7</v>
      </c>
      <c r="H7" s="43">
        <v>6</v>
      </c>
      <c r="I7" s="43">
        <v>6</v>
      </c>
      <c r="J7" s="37">
        <v>11</v>
      </c>
      <c r="K7" s="37">
        <v>11</v>
      </c>
      <c r="L7" s="56">
        <f>SUM(B7:K7)</f>
        <v>83</v>
      </c>
      <c r="M7" s="76">
        <v>0.86499999999999999</v>
      </c>
      <c r="N7" s="55">
        <f>RANK(M7,M4:M13)</f>
        <v>7</v>
      </c>
      <c r="O7" s="36" t="s">
        <v>136</v>
      </c>
      <c r="Q7" s="35" t="s">
        <v>133</v>
      </c>
      <c r="R7" s="35">
        <v>12</v>
      </c>
    </row>
    <row r="8" spans="1:18" ht="15.75">
      <c r="A8" s="50" t="s">
        <v>124</v>
      </c>
      <c r="B8" s="58">
        <v>7</v>
      </c>
      <c r="C8" s="58">
        <v>8</v>
      </c>
      <c r="D8" s="58">
        <v>9</v>
      </c>
      <c r="E8" s="58">
        <v>10</v>
      </c>
      <c r="F8" s="43">
        <v>7</v>
      </c>
      <c r="G8" s="43">
        <v>7</v>
      </c>
      <c r="H8" s="43">
        <v>7</v>
      </c>
      <c r="I8" s="43">
        <v>6</v>
      </c>
      <c r="J8" s="37">
        <v>12</v>
      </c>
      <c r="K8" s="37">
        <v>11</v>
      </c>
      <c r="L8" s="56">
        <f>SUM(B8:K8)</f>
        <v>84</v>
      </c>
      <c r="M8" s="76">
        <v>0.875</v>
      </c>
      <c r="N8" s="55">
        <f>RANK(M8,M4:M13)</f>
        <v>6</v>
      </c>
      <c r="O8" s="36" t="s">
        <v>136</v>
      </c>
    </row>
    <row r="9" spans="1:18" ht="15.75">
      <c r="A9" s="51" t="s">
        <v>54</v>
      </c>
      <c r="B9" s="58">
        <v>8</v>
      </c>
      <c r="C9" s="58">
        <v>9</v>
      </c>
      <c r="D9" s="58">
        <v>8</v>
      </c>
      <c r="E9" s="58">
        <v>7</v>
      </c>
      <c r="F9" s="43">
        <v>10</v>
      </c>
      <c r="G9" s="43">
        <v>7</v>
      </c>
      <c r="H9" s="43">
        <v>8</v>
      </c>
      <c r="I9" s="43">
        <v>8</v>
      </c>
      <c r="J9" s="37">
        <v>11</v>
      </c>
      <c r="K9" s="37">
        <v>12</v>
      </c>
      <c r="L9" s="56">
        <f>SUM(B9:K9)</f>
        <v>88</v>
      </c>
      <c r="M9" s="76">
        <v>0.91700000000000004</v>
      </c>
      <c r="N9" s="55">
        <f>RANK(M9,M4:M13)</f>
        <v>4</v>
      </c>
      <c r="O9" s="36" t="s">
        <v>136</v>
      </c>
      <c r="Q9" s="65" t="s">
        <v>134</v>
      </c>
      <c r="R9" s="65" t="s">
        <v>135</v>
      </c>
    </row>
    <row r="10" spans="1:18" ht="15.75">
      <c r="A10" s="51" t="s">
        <v>125</v>
      </c>
      <c r="B10" s="58">
        <v>6</v>
      </c>
      <c r="C10" s="58">
        <v>10</v>
      </c>
      <c r="D10" s="58">
        <v>10</v>
      </c>
      <c r="E10" s="58">
        <v>10</v>
      </c>
      <c r="F10" s="43">
        <v>9</v>
      </c>
      <c r="G10" s="43">
        <v>8</v>
      </c>
      <c r="H10" s="43">
        <v>8</v>
      </c>
      <c r="I10" s="43">
        <v>8</v>
      </c>
      <c r="J10" s="37">
        <v>10</v>
      </c>
      <c r="K10" s="37">
        <v>10</v>
      </c>
      <c r="L10" s="56">
        <f>SUM(B10:K10)</f>
        <v>89</v>
      </c>
      <c r="M10" s="76">
        <v>0.92700000000000005</v>
      </c>
      <c r="N10" s="55">
        <f>RANK(M10,M4:M13)</f>
        <v>3</v>
      </c>
      <c r="O10" s="36" t="s">
        <v>136</v>
      </c>
      <c r="Q10" s="65">
        <v>5</v>
      </c>
      <c r="R10" s="65">
        <v>90</v>
      </c>
    </row>
    <row r="11" spans="1:18" ht="15.75">
      <c r="A11" s="51" t="s">
        <v>126</v>
      </c>
      <c r="B11" s="58">
        <v>8</v>
      </c>
      <c r="C11" s="58">
        <v>8</v>
      </c>
      <c r="D11" s="58">
        <v>8</v>
      </c>
      <c r="E11" s="58">
        <v>9</v>
      </c>
      <c r="F11" s="43">
        <v>7</v>
      </c>
      <c r="G11" s="43">
        <v>7</v>
      </c>
      <c r="H11" s="43">
        <v>7</v>
      </c>
      <c r="I11" s="43">
        <v>7</v>
      </c>
      <c r="J11" s="37">
        <v>10</v>
      </c>
      <c r="K11" s="37">
        <v>10</v>
      </c>
      <c r="L11" s="56">
        <f>SUM(B11:K11)</f>
        <v>81</v>
      </c>
      <c r="M11" s="76">
        <v>0.84399999999999997</v>
      </c>
      <c r="N11" s="55">
        <f>RANK(M11,M4:M13)</f>
        <v>10</v>
      </c>
      <c r="O11" s="36" t="s">
        <v>137</v>
      </c>
      <c r="Q11" s="65">
        <v>4</v>
      </c>
      <c r="R11" s="65">
        <v>81</v>
      </c>
    </row>
    <row r="12" spans="1:18" ht="15.75">
      <c r="A12" s="51" t="s">
        <v>56</v>
      </c>
      <c r="B12" s="58">
        <v>7</v>
      </c>
      <c r="C12" s="58">
        <v>7</v>
      </c>
      <c r="D12" s="58">
        <v>9</v>
      </c>
      <c r="E12" s="58">
        <v>9</v>
      </c>
      <c r="F12" s="43">
        <v>6</v>
      </c>
      <c r="G12" s="43">
        <v>7</v>
      </c>
      <c r="H12" s="43">
        <v>7</v>
      </c>
      <c r="I12" s="43">
        <v>7</v>
      </c>
      <c r="J12" s="37">
        <v>11</v>
      </c>
      <c r="K12" s="37">
        <v>12</v>
      </c>
      <c r="L12" s="56">
        <f>SUM(B12:K12)</f>
        <v>82</v>
      </c>
      <c r="M12" s="76">
        <v>0.85399999999999998</v>
      </c>
      <c r="N12" s="55">
        <f>RANK(M12,M4:M13)</f>
        <v>8</v>
      </c>
      <c r="O12" s="36" t="s">
        <v>136</v>
      </c>
      <c r="Q12" s="65">
        <v>3</v>
      </c>
      <c r="R12" s="65">
        <v>75</v>
      </c>
    </row>
    <row r="13" spans="1:18" ht="15.75">
      <c r="A13" s="51" t="s">
        <v>127</v>
      </c>
      <c r="B13" s="58">
        <v>10</v>
      </c>
      <c r="C13" s="58">
        <v>9</v>
      </c>
      <c r="D13" s="58">
        <v>10</v>
      </c>
      <c r="E13" s="58">
        <v>10</v>
      </c>
      <c r="F13" s="43">
        <v>8</v>
      </c>
      <c r="G13" s="43">
        <v>8</v>
      </c>
      <c r="H13" s="43">
        <v>8</v>
      </c>
      <c r="I13" s="43">
        <v>8</v>
      </c>
      <c r="J13" s="37">
        <v>12</v>
      </c>
      <c r="K13" s="37">
        <v>11</v>
      </c>
      <c r="L13" s="56">
        <f>SUM(B13:K13)</f>
        <v>94</v>
      </c>
      <c r="M13" s="76">
        <v>0.97899999999999998</v>
      </c>
      <c r="N13" s="55">
        <f>RANK(M13,M4:M13)</f>
        <v>1</v>
      </c>
      <c r="O13" s="36" t="s">
        <v>138</v>
      </c>
    </row>
    <row r="15" spans="1:18" ht="15.75">
      <c r="A15" s="59" t="s">
        <v>128</v>
      </c>
      <c r="B15" s="60">
        <v>10</v>
      </c>
      <c r="C15" s="60">
        <v>10</v>
      </c>
      <c r="D15" s="60">
        <v>10</v>
      </c>
      <c r="E15" s="60">
        <v>10</v>
      </c>
      <c r="F15" s="61">
        <v>8</v>
      </c>
      <c r="G15" s="61">
        <v>8</v>
      </c>
      <c r="H15" s="61">
        <v>8</v>
      </c>
      <c r="I15" s="61">
        <v>8</v>
      </c>
      <c r="J15" s="62">
        <v>12</v>
      </c>
      <c r="K15" s="62">
        <v>12</v>
      </c>
    </row>
    <row r="16" spans="1:18" ht="15.75">
      <c r="A16" s="59" t="s">
        <v>129</v>
      </c>
      <c r="E16" s="60">
        <v>40</v>
      </c>
      <c r="I16" s="61">
        <v>32</v>
      </c>
      <c r="K16" s="62">
        <v>24</v>
      </c>
    </row>
    <row r="18" spans="1:11" ht="15.75">
      <c r="A18" s="59" t="s">
        <v>130</v>
      </c>
      <c r="K18" s="62">
        <v>96</v>
      </c>
    </row>
  </sheetData>
  <mergeCells count="9">
    <mergeCell ref="N2:N3"/>
    <mergeCell ref="O2:O3"/>
    <mergeCell ref="A1:O1"/>
    <mergeCell ref="A2:A3"/>
    <mergeCell ref="B2:E2"/>
    <mergeCell ref="F2:I2"/>
    <mergeCell ref="J2:K2"/>
    <mergeCell ref="L2:L3"/>
    <mergeCell ref="M2:M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журнал психолог. тестирования</vt:lpstr>
      <vt:lpstr>инвентарный журнал</vt:lpstr>
      <vt:lpstr>план рассаживания учащихся</vt:lpstr>
      <vt:lpstr>список класса</vt:lpstr>
      <vt:lpstr>журнал посещаемости псих. конс.</vt:lpstr>
      <vt:lpstr>итоги психологической работы</vt:lpstr>
    </vt:vector>
  </TitlesOfParts>
  <Company>СКФУ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Студент</dc:creator>
  <cp:lastModifiedBy>Саныч</cp:lastModifiedBy>
  <dcterms:created xsi:type="dcterms:W3CDTF">2015-10-23T08:44:21Z</dcterms:created>
  <dcterms:modified xsi:type="dcterms:W3CDTF">2015-11-05T18:38:57Z</dcterms:modified>
</cp:coreProperties>
</file>