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3256" windowHeight="12816" firstSheet="1" activeTab="5"/>
  </bookViews>
  <sheets>
    <sheet name=" 1 Психологический тест" sheetId="1" r:id="rId1"/>
    <sheet name="2 инвентарный журнал" sheetId="6" r:id="rId2"/>
    <sheet name="3 План рассаживания" sheetId="2" r:id="rId3"/>
    <sheet name="4 Список класса" sheetId="3" r:id="rId4"/>
    <sheet name="4 Журнал посещаемости" sheetId="4" r:id="rId5"/>
    <sheet name="5 псих. работа" sheetId="5" r:id="rId6"/>
    <sheet name="Лист2" sheetId="8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5" l="1"/>
  <c r="P9" i="5"/>
  <c r="P8" i="5"/>
  <c r="P6" i="5"/>
  <c r="P4" i="5"/>
  <c r="M12" i="5" l="1"/>
  <c r="N12" i="5" s="1"/>
  <c r="P12" i="5" s="1"/>
  <c r="F4" i="6" l="1"/>
  <c r="H3" i="1"/>
  <c r="H4" i="1"/>
  <c r="H5" i="1"/>
  <c r="H6" i="1"/>
  <c r="H7" i="1"/>
  <c r="H8" i="1"/>
  <c r="H9" i="1"/>
  <c r="H10" i="1"/>
  <c r="H11" i="1"/>
  <c r="H2" i="1"/>
  <c r="G3" i="1"/>
  <c r="G4" i="1"/>
  <c r="G5" i="1"/>
  <c r="G6" i="1"/>
  <c r="G7" i="1"/>
  <c r="G8" i="1"/>
  <c r="G9" i="1"/>
  <c r="G10" i="1"/>
  <c r="G11" i="1"/>
  <c r="G2" i="1"/>
  <c r="N9" i="5"/>
  <c r="F5" i="6" l="1"/>
  <c r="F6" i="6"/>
  <c r="F7" i="6"/>
  <c r="F8" i="6"/>
  <c r="M4" i="5"/>
  <c r="N4" i="5" s="1"/>
  <c r="F9" i="6" l="1"/>
  <c r="L16" i="5"/>
  <c r="J16" i="5"/>
  <c r="L18" i="5" s="1"/>
  <c r="F16" i="5"/>
  <c r="M13" i="5"/>
  <c r="N13" i="5" s="1"/>
  <c r="P13" i="5" s="1"/>
  <c r="M5" i="5"/>
  <c r="N5" i="5" s="1"/>
  <c r="P5" i="5" s="1"/>
  <c r="M6" i="5"/>
  <c r="M7" i="5"/>
  <c r="N7" i="5" s="1"/>
  <c r="P7" i="5" s="1"/>
  <c r="M8" i="5"/>
  <c r="N8" i="5" s="1"/>
  <c r="M9" i="5"/>
  <c r="M10" i="5"/>
  <c r="N10" i="5" s="1"/>
  <c r="M11" i="5"/>
  <c r="N11" i="5" s="1"/>
  <c r="P11" i="5" s="1"/>
  <c r="O12" i="5" l="1"/>
  <c r="O13" i="5"/>
  <c r="O4" i="5"/>
  <c r="N6" i="5"/>
  <c r="O11" i="5"/>
  <c r="O10" i="5"/>
  <c r="O9" i="5"/>
  <c r="O5" i="5"/>
  <c r="O8" i="5"/>
  <c r="O7" i="5"/>
  <c r="O6" i="5" l="1"/>
</calcChain>
</file>

<file path=xl/comments1.xml><?xml version="1.0" encoding="utf-8"?>
<comments xmlns="http://schemas.openxmlformats.org/spreadsheetml/2006/main">
  <authors>
    <author>Боец</author>
    <author>student-06-208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Учатся на "удовлетворительно"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Учатся на "хорошо"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Учатся на "отлично"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Плохое зрение</t>
        </r>
      </text>
    </comment>
    <comment ref="C9" authorId="1">
      <text>
        <r>
          <rPr>
            <b/>
            <sz val="9"/>
            <color indexed="81"/>
            <rFont val="Tahoma"/>
            <charset val="1"/>
          </rPr>
          <t>Учатся на "хорошо" и "отлично"</t>
        </r>
      </text>
    </comment>
    <comment ref="D9" authorId="1">
      <text>
        <r>
          <rPr>
            <b/>
            <sz val="9"/>
            <color indexed="81"/>
            <rFont val="Tahoma"/>
            <charset val="1"/>
          </rPr>
          <t>Учатся на "хорошо"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Активисты класса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Двоечник</t>
        </r>
        <r>
          <rPr>
            <sz val="9"/>
            <color indexed="81"/>
            <rFont val="Tahoma"/>
            <family val="2"/>
            <charset val="204"/>
          </rPr>
          <t xml:space="preserve"> </t>
        </r>
      </text>
    </comment>
  </commentList>
</comments>
</file>

<file path=xl/comments2.xml><?xml version="1.0" encoding="utf-8"?>
<comments xmlns="http://schemas.openxmlformats.org/spreadsheetml/2006/main">
  <authors>
    <author>Боец</author>
    <author>student-06-208</author>
  </authors>
  <commentList>
    <comment ref="F5" authorId="0">
      <text>
        <r>
          <rPr>
            <sz val="9"/>
            <color indexed="81"/>
            <rFont val="Tahoma"/>
            <family val="2"/>
            <charset val="204"/>
          </rPr>
          <t>больничный</t>
        </r>
      </text>
    </comment>
    <comment ref="G5" authorId="1">
      <text>
        <r>
          <rPr>
            <sz val="9"/>
            <color indexed="81"/>
            <rFont val="Tahoma"/>
            <charset val="1"/>
          </rPr>
          <t>больничный</t>
        </r>
      </text>
    </comment>
    <comment ref="H5" authorId="1">
      <text>
        <r>
          <rPr>
            <sz val="9"/>
            <color indexed="81"/>
            <rFont val="Tahoma"/>
            <charset val="1"/>
          </rPr>
          <t>больничный</t>
        </r>
      </text>
    </comment>
    <comment ref="T6" authorId="0">
      <text>
        <r>
          <rPr>
            <sz val="9"/>
            <color indexed="81"/>
            <rFont val="Tahoma"/>
            <family val="2"/>
            <charset val="204"/>
          </rPr>
          <t>Семейные обстоятельства</t>
        </r>
      </text>
    </comment>
    <comment ref="I8" authorId="1">
      <text>
        <r>
          <rPr>
            <sz val="9"/>
            <color indexed="81"/>
            <rFont val="Tahoma"/>
            <charset val="1"/>
          </rPr>
          <t xml:space="preserve">Дисциплинарная комиссия
</t>
        </r>
      </text>
    </comment>
    <comment ref="N8" authorId="0">
      <text>
        <r>
          <rPr>
            <sz val="9"/>
            <color indexed="81"/>
            <rFont val="Tahoma"/>
            <family val="2"/>
            <charset val="204"/>
          </rPr>
          <t>Была в дирекции</t>
        </r>
      </text>
    </comment>
  </commentList>
</comments>
</file>

<file path=xl/sharedStrings.xml><?xml version="1.0" encoding="utf-8"?>
<sst xmlns="http://schemas.openxmlformats.org/spreadsheetml/2006/main" count="188" uniqueCount="126">
  <si>
    <t>№</t>
  </si>
  <si>
    <t>Фамилия</t>
  </si>
  <si>
    <t>тест 1</t>
  </si>
  <si>
    <t>тест 2</t>
  </si>
  <si>
    <t>тест 3</t>
  </si>
  <si>
    <t>тест 4</t>
  </si>
  <si>
    <t xml:space="preserve">Анохина </t>
  </si>
  <si>
    <t>Алтунян</t>
  </si>
  <si>
    <t>Васильева</t>
  </si>
  <si>
    <t>Бондаренко</t>
  </si>
  <si>
    <t xml:space="preserve">Крафт </t>
  </si>
  <si>
    <t>Солоха</t>
  </si>
  <si>
    <t>Швец</t>
  </si>
  <si>
    <t xml:space="preserve">Оганисян </t>
  </si>
  <si>
    <t>Махмудова</t>
  </si>
  <si>
    <t>Прошел/не прошел</t>
  </si>
  <si>
    <t>Среднее значение</t>
  </si>
  <si>
    <t>Черный Святослав Белая Лия</t>
  </si>
  <si>
    <t xml:space="preserve">Кафанов Альберт </t>
  </si>
  <si>
    <t>Новиком Максим     Салькова Юлия</t>
  </si>
  <si>
    <t>доска</t>
  </si>
  <si>
    <t>окно</t>
  </si>
  <si>
    <t>Сведения об учащихся</t>
  </si>
  <si>
    <t>Имя</t>
  </si>
  <si>
    <t>Дата рождения</t>
  </si>
  <si>
    <t>телефон</t>
  </si>
  <si>
    <t>Имена родителей</t>
  </si>
  <si>
    <t>Павел</t>
  </si>
  <si>
    <t>414-64-23</t>
  </si>
  <si>
    <t>Ева</t>
  </si>
  <si>
    <t>123-42-45</t>
  </si>
  <si>
    <t>Татьяна Алексеевна Владимир Павлович</t>
  </si>
  <si>
    <t>Татьяна</t>
  </si>
  <si>
    <t>321-54-87</t>
  </si>
  <si>
    <t>Ирина Ивановна Станислав Петрович</t>
  </si>
  <si>
    <t>Елена</t>
  </si>
  <si>
    <t>312-65-93</t>
  </si>
  <si>
    <t>Надежда Петровна Виталий Павлович</t>
  </si>
  <si>
    <t>Иван Павлович      Дарья Алексеевна</t>
  </si>
  <si>
    <t>Залина</t>
  </si>
  <si>
    <t>332-54-12</t>
  </si>
  <si>
    <t>Журнал Посещаемости</t>
  </si>
  <si>
    <t>Декабрь 1-5</t>
  </si>
  <si>
    <t>Декабрь 8-12</t>
  </si>
  <si>
    <t>Пн</t>
  </si>
  <si>
    <t>Вт</t>
  </si>
  <si>
    <t>Ср</t>
  </si>
  <si>
    <t>Пт</t>
  </si>
  <si>
    <t>Декабрь 15-19</t>
  </si>
  <si>
    <t>Декабрь 22-26</t>
  </si>
  <si>
    <t>Чт</t>
  </si>
  <si>
    <t>н</t>
  </si>
  <si>
    <t>о</t>
  </si>
  <si>
    <t>Вид деятельности</t>
  </si>
  <si>
    <t>Макс. Кол-во баллов</t>
  </si>
  <si>
    <t>Психологический тренинг</t>
  </si>
  <si>
    <t>Психологический Опрос</t>
  </si>
  <si>
    <t>Инд. Результаты</t>
  </si>
  <si>
    <t>Оценка</t>
  </si>
  <si>
    <t>Критерии</t>
  </si>
  <si>
    <t>&gt;90</t>
  </si>
  <si>
    <t>&gt;81</t>
  </si>
  <si>
    <t>&gt;75</t>
  </si>
  <si>
    <t>Психологический опрос</t>
  </si>
  <si>
    <t>Инд. Результаты  (макс. 12)</t>
  </si>
  <si>
    <t>Итог в баллах</t>
  </si>
  <si>
    <t>Ранг</t>
  </si>
  <si>
    <t>Оценка уровня псих. Комфорта</t>
  </si>
  <si>
    <t xml:space="preserve">Итог в % </t>
  </si>
  <si>
    <t>Всего</t>
  </si>
  <si>
    <t>Итого_максимум</t>
  </si>
  <si>
    <t>Категория</t>
  </si>
  <si>
    <t>Наименование предмета</t>
  </si>
  <si>
    <t>Номер предмета или описание</t>
  </si>
  <si>
    <t>Количество</t>
  </si>
  <si>
    <t>Стоимость за предмет</t>
  </si>
  <si>
    <t>Итоговая сумма</t>
  </si>
  <si>
    <t>Книги</t>
  </si>
  <si>
    <t>Энциклопедический словарь</t>
  </si>
  <si>
    <t>5-85-270-324-9</t>
  </si>
  <si>
    <t>Оборудование</t>
  </si>
  <si>
    <t>компьтер</t>
  </si>
  <si>
    <t>Intel ( R) Core ( TM)2 Duo E7-400</t>
  </si>
  <si>
    <t>Мебель</t>
  </si>
  <si>
    <t>стол ученический</t>
  </si>
  <si>
    <t>ДСП ламинированная на металлических опорах</t>
  </si>
  <si>
    <t>стул ученический</t>
  </si>
  <si>
    <t>Фанера на металлическом каркасе</t>
  </si>
  <si>
    <t>Материалы</t>
  </si>
  <si>
    <t>карандаш</t>
  </si>
  <si>
    <t>Карандаш чернографитный</t>
  </si>
  <si>
    <t>Общая сумма</t>
  </si>
  <si>
    <t>Анохина Елена</t>
  </si>
  <si>
    <t>Алтунян Елена</t>
  </si>
  <si>
    <t>Васильева Дарья</t>
  </si>
  <si>
    <t>Бондаренко Ксения</t>
  </si>
  <si>
    <t>Крафт Ева</t>
  </si>
  <si>
    <t>Махмудова Залина</t>
  </si>
  <si>
    <t>Оганесян Карина</t>
  </si>
  <si>
    <t>Селиванова Александра</t>
  </si>
  <si>
    <t>Солоха Татьяна</t>
  </si>
  <si>
    <t>Швец Павел</t>
  </si>
  <si>
    <t>Селиванова</t>
  </si>
  <si>
    <t>Александра</t>
  </si>
  <si>
    <t>Ангелина Владимировна Владимир Викторович</t>
  </si>
  <si>
    <t>у</t>
  </si>
  <si>
    <t>Инвентарный журнал. 6 корпус, кабенет 411</t>
  </si>
  <si>
    <t>Н - не был</t>
  </si>
  <si>
    <t>У - уважительная причина</t>
  </si>
  <si>
    <t>О - опоздал</t>
  </si>
  <si>
    <t>Комнатный цветок</t>
  </si>
  <si>
    <t>Шкаф</t>
  </si>
  <si>
    <t>Стул</t>
  </si>
  <si>
    <t>Стол Учителя</t>
  </si>
  <si>
    <t>Швец Павел           Идзибагандова Луиза</t>
  </si>
  <si>
    <t>Солоха Татьяна Анохина Елена</t>
  </si>
  <si>
    <t>Крафт Ева   Селиванова Александра</t>
  </si>
  <si>
    <t>Махмудова Залина Алтунян Елена</t>
  </si>
  <si>
    <t>Лебедева Марина</t>
  </si>
  <si>
    <t>Входная дверь</t>
  </si>
  <si>
    <t xml:space="preserve">Оганесян Карина </t>
  </si>
  <si>
    <t>Васильева Дарья Бондаренко Ксения</t>
  </si>
  <si>
    <t>Ксения Крикун</t>
  </si>
  <si>
    <t>Фрик Маша             Лилун Анатолий</t>
  </si>
  <si>
    <t xml:space="preserve">                      Итоги психологической работы</t>
  </si>
  <si>
    <t>макс. кол-во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</si>
</sst>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i/>
      <sz val="2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6" applyNumberFormat="0" applyAlignment="0" applyProtection="0"/>
    <xf numFmtId="0" fontId="11" fillId="5" borderId="15" applyNumberFormat="0" applyAlignment="0" applyProtection="0"/>
    <xf numFmtId="0" fontId="1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12" fillId="9" borderId="0" applyNumberFormat="0" applyBorder="0" applyAlignment="0" applyProtection="0"/>
    <xf numFmtId="0" fontId="5" fillId="10" borderId="0" applyNumberFormat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0" fillId="0" borderId="10" xfId="0" applyBorder="1"/>
    <xf numFmtId="0" fontId="2" fillId="0" borderId="0" xfId="0" applyFont="1" applyBorder="1" applyAlignment="1">
      <alignment wrapText="1"/>
    </xf>
    <xf numFmtId="0" fontId="9" fillId="4" borderId="10" xfId="4" applyBorder="1"/>
    <xf numFmtId="0" fontId="5" fillId="7" borderId="10" xfId="10" applyBorder="1"/>
    <xf numFmtId="0" fontId="12" fillId="9" borderId="10" xfId="12" applyBorder="1"/>
    <xf numFmtId="9" fontId="8" fillId="3" borderId="10" xfId="3" applyNumberFormat="1" applyBorder="1"/>
    <xf numFmtId="9" fontId="7" fillId="2" borderId="10" xfId="2" applyNumberFormat="1" applyBorder="1"/>
    <xf numFmtId="9" fontId="11" fillId="5" borderId="15" xfId="6" applyNumberFormat="1"/>
    <xf numFmtId="0" fontId="5" fillId="10" borderId="10" xfId="13" applyBorder="1"/>
    <xf numFmtId="0" fontId="2" fillId="0" borderId="17" xfId="8"/>
    <xf numFmtId="0" fontId="10" fillId="5" borderId="16" xfId="5"/>
    <xf numFmtId="0" fontId="6" fillId="0" borderId="0" xfId="1"/>
    <xf numFmtId="0" fontId="12" fillId="9" borderId="0" xfId="12"/>
    <xf numFmtId="0" fontId="12" fillId="9" borderId="10" xfId="12" applyNumberFormat="1" applyBorder="1" applyAlignment="1">
      <alignment wrapText="1"/>
    </xf>
    <xf numFmtId="0" fontId="10" fillId="5" borderId="16" xfId="5" applyAlignment="1">
      <alignment wrapText="1"/>
    </xf>
    <xf numFmtId="0" fontId="5" fillId="6" borderId="10" xfId="9" applyBorder="1"/>
    <xf numFmtId="0" fontId="5" fillId="8" borderId="10" xfId="11" applyBorder="1"/>
    <xf numFmtId="0" fontId="0" fillId="6" borderId="10" xfId="9" applyFont="1" applyBorder="1"/>
    <xf numFmtId="0" fontId="0" fillId="8" borderId="10" xfId="11" applyFont="1" applyBorder="1"/>
    <xf numFmtId="0" fontId="0" fillId="10" borderId="10" xfId="13" applyFont="1" applyBorder="1"/>
    <xf numFmtId="0" fontId="0" fillId="7" borderId="10" xfId="10" applyFont="1" applyBorder="1"/>
    <xf numFmtId="0" fontId="16" fillId="0" borderId="0" xfId="0" applyFont="1"/>
    <xf numFmtId="0" fontId="16" fillId="0" borderId="0" xfId="0" applyFont="1" applyAlignment="1">
      <alignment vertical="center"/>
    </xf>
    <xf numFmtId="0" fontId="1" fillId="0" borderId="0" xfId="7"/>
    <xf numFmtId="0" fontId="15" fillId="0" borderId="10" xfId="0" applyFont="1" applyBorder="1"/>
    <xf numFmtId="3" fontId="10" fillId="5" borderId="16" xfId="5" applyNumberFormat="1"/>
    <xf numFmtId="0" fontId="6" fillId="0" borderId="11" xfId="1" applyBorder="1" applyAlignment="1">
      <alignment wrapText="1"/>
    </xf>
    <xf numFmtId="0" fontId="6" fillId="0" borderId="0" xfId="1" applyBorder="1" applyAlignment="1">
      <alignment wrapText="1"/>
    </xf>
    <xf numFmtId="14" fontId="6" fillId="0" borderId="0" xfId="1" applyNumberFormat="1" applyBorder="1" applyAlignment="1">
      <alignment wrapText="1"/>
    </xf>
    <xf numFmtId="0" fontId="6" fillId="0" borderId="12" xfId="1" applyBorder="1" applyAlignment="1">
      <alignment wrapText="1"/>
    </xf>
    <xf numFmtId="0" fontId="6" fillId="0" borderId="13" xfId="1" applyBorder="1" applyAlignment="1">
      <alignment wrapText="1"/>
    </xf>
    <xf numFmtId="0" fontId="6" fillId="0" borderId="1" xfId="1" applyBorder="1" applyAlignment="1">
      <alignment wrapText="1"/>
    </xf>
    <xf numFmtId="14" fontId="6" fillId="0" borderId="1" xfId="1" applyNumberFormat="1" applyBorder="1" applyAlignment="1">
      <alignment wrapText="1"/>
    </xf>
    <xf numFmtId="0" fontId="6" fillId="0" borderId="14" xfId="1" applyBorder="1" applyAlignment="1">
      <alignment wrapText="1"/>
    </xf>
    <xf numFmtId="0" fontId="7" fillId="2" borderId="2" xfId="2" applyBorder="1" applyAlignment="1">
      <alignment wrapText="1"/>
    </xf>
    <xf numFmtId="0" fontId="7" fillId="2" borderId="3" xfId="2" applyBorder="1" applyAlignment="1">
      <alignment wrapText="1"/>
    </xf>
    <xf numFmtId="0" fontId="7" fillId="2" borderId="4" xfId="2" applyBorder="1" applyAlignment="1">
      <alignment wrapText="1"/>
    </xf>
    <xf numFmtId="0" fontId="7" fillId="2" borderId="5" xfId="2" applyBorder="1" applyAlignment="1">
      <alignment wrapText="1"/>
    </xf>
    <xf numFmtId="0" fontId="7" fillId="2" borderId="0" xfId="2" applyBorder="1" applyAlignment="1">
      <alignment wrapText="1"/>
    </xf>
    <xf numFmtId="0" fontId="7" fillId="2" borderId="6" xfId="2" applyBorder="1" applyAlignment="1">
      <alignment wrapText="1"/>
    </xf>
    <xf numFmtId="0" fontId="7" fillId="2" borderId="9" xfId="2" applyBorder="1" applyAlignment="1">
      <alignment wrapText="1"/>
    </xf>
    <xf numFmtId="0" fontId="7" fillId="2" borderId="7" xfId="2" applyBorder="1" applyAlignment="1">
      <alignment wrapText="1"/>
    </xf>
    <xf numFmtId="0" fontId="7" fillId="2" borderId="8" xfId="2" applyBorder="1" applyAlignment="1">
      <alignment wrapText="1"/>
    </xf>
    <xf numFmtId="0" fontId="10" fillId="5" borderId="16" xfId="5" applyAlignment="1">
      <alignment horizontal="center"/>
    </xf>
    <xf numFmtId="0" fontId="10" fillId="5" borderId="16" xfId="5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5" borderId="18" xfId="5" applyBorder="1" applyAlignment="1">
      <alignment horizontal="center" wrapText="1"/>
    </xf>
    <xf numFmtId="9" fontId="10" fillId="5" borderId="16" xfId="5" applyNumberFormat="1"/>
    <xf numFmtId="0" fontId="1" fillId="0" borderId="10" xfId="7" applyBorder="1"/>
    <xf numFmtId="0" fontId="1" fillId="0" borderId="0" xfId="7" applyBorder="1"/>
  </cellXfs>
  <cellStyles count="14">
    <cellStyle name="20% - Акцент1" xfId="9" builtinId="30"/>
    <cellStyle name="20% - Акцент2" xfId="10" builtinId="34"/>
    <cellStyle name="20% - Акцент4" xfId="11" builtinId="42"/>
    <cellStyle name="20% - Акцент6" xfId="13" builtinId="50"/>
    <cellStyle name="60% - Акцент5" xfId="12" builtinId="48"/>
    <cellStyle name="Вывод" xfId="5" builtinId="21"/>
    <cellStyle name="Вычисление" xfId="6" builtinId="22"/>
    <cellStyle name="Заголовок 4" xfId="1" builtinId="19"/>
    <cellStyle name="Итог" xfId="8" builtinId="25"/>
    <cellStyle name="Нейтральный" xfId="4" builtinId="28"/>
    <cellStyle name="Обычный" xfId="0" builtinId="0"/>
    <cellStyle name="Плохой" xfId="3" builtinId="27"/>
    <cellStyle name="Текст предупреждения" xfId="7" builtinId="11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 1 Психологический тест'!$B$2:$B$11</c:f>
              <c:strCache>
                <c:ptCount val="10"/>
                <c:pt idx="0">
                  <c:v>Анохина Елена</c:v>
                </c:pt>
                <c:pt idx="1">
                  <c:v>Алтунян Елена</c:v>
                </c:pt>
                <c:pt idx="2">
                  <c:v>Васильева Дарья</c:v>
                </c:pt>
                <c:pt idx="3">
                  <c:v>Бондаренко Ксения</c:v>
                </c:pt>
                <c:pt idx="4">
                  <c:v>Крафт Ева</c:v>
                </c:pt>
                <c:pt idx="5">
                  <c:v>Махмудова Залина</c:v>
                </c:pt>
                <c:pt idx="6">
                  <c:v>Оганесян Карина</c:v>
                </c:pt>
                <c:pt idx="7">
                  <c:v>Селиванова Александра</c:v>
                </c:pt>
                <c:pt idx="8">
                  <c:v>Солоха Татьяна</c:v>
                </c:pt>
                <c:pt idx="9">
                  <c:v>Швец Павел</c:v>
                </c:pt>
              </c:strCache>
            </c:strRef>
          </c:cat>
          <c:val>
            <c:numRef>
              <c:f>' 1 Психологический тест'!$G$2:$G$11</c:f>
              <c:numCache>
                <c:formatCode>0%</c:formatCode>
                <c:ptCount val="10"/>
                <c:pt idx="0">
                  <c:v>0.73749999999999993</c:v>
                </c:pt>
                <c:pt idx="1">
                  <c:v>0.67249999999999999</c:v>
                </c:pt>
                <c:pt idx="2">
                  <c:v>0.68499999999999994</c:v>
                </c:pt>
                <c:pt idx="3">
                  <c:v>0.67249999999999999</c:v>
                </c:pt>
                <c:pt idx="4">
                  <c:v>0.69750000000000001</c:v>
                </c:pt>
                <c:pt idx="5">
                  <c:v>0.69750000000000001</c:v>
                </c:pt>
                <c:pt idx="6">
                  <c:v>0.6925</c:v>
                </c:pt>
                <c:pt idx="7">
                  <c:v>0.69000000000000006</c:v>
                </c:pt>
                <c:pt idx="8">
                  <c:v>0.65500000000000003</c:v>
                </c:pt>
                <c:pt idx="9">
                  <c:v>0.85499999999999998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788160"/>
        <c:axId val="163279936"/>
        <c:axId val="0"/>
      </c:bar3DChart>
      <c:catAx>
        <c:axId val="18978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63279936"/>
        <c:crosses val="autoZero"/>
        <c:auto val="1"/>
        <c:lblAlgn val="ctr"/>
        <c:lblOffset val="100"/>
        <c:noMultiLvlLbl val="0"/>
      </c:catAx>
      <c:valAx>
        <c:axId val="163279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9788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</xdr:colOff>
      <xdr:row>0</xdr:row>
      <xdr:rowOff>49530</xdr:rowOff>
    </xdr:from>
    <xdr:to>
      <xdr:col>17</xdr:col>
      <xdr:colOff>114300</xdr:colOff>
      <xdr:row>11</xdr:row>
      <xdr:rowOff>15240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15" sqref="G15"/>
    </sheetView>
  </sheetViews>
  <sheetFormatPr defaultRowHeight="14.4" x14ac:dyDescent="0.3"/>
  <cols>
    <col min="2" max="2" width="23.109375" customWidth="1"/>
    <col min="3" max="3" width="7.44140625" customWidth="1"/>
    <col min="4" max="4" width="7.5546875" customWidth="1"/>
    <col min="5" max="5" width="7.44140625" customWidth="1"/>
    <col min="6" max="6" width="6.88671875" customWidth="1"/>
    <col min="7" max="7" width="9.88671875" customWidth="1"/>
    <col min="8" max="8" width="13.77734375" customWidth="1"/>
  </cols>
  <sheetData>
    <row r="1" spans="1:8" ht="35.4" customHeight="1" x14ac:dyDescent="0.3">
      <c r="A1" s="6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16</v>
      </c>
      <c r="H1" s="15" t="s">
        <v>15</v>
      </c>
    </row>
    <row r="2" spans="1:8" ht="15" thickBot="1" x14ac:dyDescent="0.35">
      <c r="A2" s="6">
        <v>1</v>
      </c>
      <c r="B2" s="13" t="s">
        <v>92</v>
      </c>
      <c r="C2" s="8">
        <v>0.66</v>
      </c>
      <c r="D2" s="8">
        <v>0.8</v>
      </c>
      <c r="E2" s="8">
        <v>0.8</v>
      </c>
      <c r="F2" s="8">
        <v>0.69</v>
      </c>
      <c r="G2" s="9">
        <f>AVERAGE(C2:F2)</f>
        <v>0.73749999999999993</v>
      </c>
      <c r="H2" s="11" t="str">
        <f>IF(G2&gt;60%,"тест пройден","тест не пройден ")</f>
        <v>тест пройден</v>
      </c>
    </row>
    <row r="3" spans="1:8" ht="15.6" thickTop="1" thickBot="1" x14ac:dyDescent="0.35">
      <c r="A3" s="6">
        <v>2</v>
      </c>
      <c r="B3" s="13" t="s">
        <v>93</v>
      </c>
      <c r="C3" s="8">
        <v>0.61</v>
      </c>
      <c r="D3" s="8">
        <v>0.66</v>
      </c>
      <c r="E3" s="7">
        <v>0.54</v>
      </c>
      <c r="F3" s="8">
        <v>0.88</v>
      </c>
      <c r="G3" s="9">
        <f t="shared" ref="G3:G11" si="0">AVERAGE(C3:F3)</f>
        <v>0.67249999999999999</v>
      </c>
      <c r="H3" s="11" t="str">
        <f t="shared" ref="H3:H11" si="1">IF(G3&gt;60%,"тест пройден","тест не пройден ")</f>
        <v>тест пройден</v>
      </c>
    </row>
    <row r="4" spans="1:8" ht="15.6" thickTop="1" thickBot="1" x14ac:dyDescent="0.35">
      <c r="A4" s="6">
        <v>3</v>
      </c>
      <c r="B4" s="13" t="s">
        <v>94</v>
      </c>
      <c r="C4" s="7">
        <v>0.41</v>
      </c>
      <c r="D4" s="8">
        <v>0.75</v>
      </c>
      <c r="E4" s="8">
        <v>0.91</v>
      </c>
      <c r="F4" s="8">
        <v>0.67</v>
      </c>
      <c r="G4" s="9">
        <f t="shared" si="0"/>
        <v>0.68499999999999994</v>
      </c>
      <c r="H4" s="11" t="str">
        <f t="shared" si="1"/>
        <v>тест пройден</v>
      </c>
    </row>
    <row r="5" spans="1:8" ht="15.6" thickTop="1" thickBot="1" x14ac:dyDescent="0.35">
      <c r="A5" s="6">
        <v>4</v>
      </c>
      <c r="B5" s="13" t="s">
        <v>95</v>
      </c>
      <c r="C5" s="7">
        <v>0.51</v>
      </c>
      <c r="D5" s="8">
        <v>0.81</v>
      </c>
      <c r="E5" s="7">
        <v>0.46</v>
      </c>
      <c r="F5" s="8">
        <v>0.91</v>
      </c>
      <c r="G5" s="9">
        <f t="shared" si="0"/>
        <v>0.67249999999999999</v>
      </c>
      <c r="H5" s="11" t="str">
        <f t="shared" si="1"/>
        <v>тест пройден</v>
      </c>
    </row>
    <row r="6" spans="1:8" ht="15.6" thickTop="1" thickBot="1" x14ac:dyDescent="0.35">
      <c r="A6" s="6">
        <v>5</v>
      </c>
      <c r="B6" s="13" t="s">
        <v>96</v>
      </c>
      <c r="C6" s="7">
        <v>0.31</v>
      </c>
      <c r="D6" s="8">
        <v>0.96</v>
      </c>
      <c r="E6" s="8">
        <v>0.99</v>
      </c>
      <c r="F6" s="7">
        <v>0.53</v>
      </c>
      <c r="G6" s="9">
        <f t="shared" si="0"/>
        <v>0.69750000000000001</v>
      </c>
      <c r="H6" s="11" t="str">
        <f t="shared" si="1"/>
        <v>тест пройден</v>
      </c>
    </row>
    <row r="7" spans="1:8" ht="15.6" thickTop="1" thickBot="1" x14ac:dyDescent="0.35">
      <c r="A7" s="6">
        <v>6</v>
      </c>
      <c r="B7" s="13" t="s">
        <v>97</v>
      </c>
      <c r="C7" s="8">
        <v>0.68</v>
      </c>
      <c r="D7" s="8">
        <v>0.67</v>
      </c>
      <c r="E7" s="8">
        <v>0.65</v>
      </c>
      <c r="F7" s="8">
        <v>0.79</v>
      </c>
      <c r="G7" s="9">
        <f t="shared" si="0"/>
        <v>0.69750000000000001</v>
      </c>
      <c r="H7" s="11" t="str">
        <f t="shared" si="1"/>
        <v>тест пройден</v>
      </c>
    </row>
    <row r="8" spans="1:8" ht="15.6" thickTop="1" thickBot="1" x14ac:dyDescent="0.35">
      <c r="A8" s="6">
        <v>7</v>
      </c>
      <c r="B8" s="13" t="s">
        <v>98</v>
      </c>
      <c r="C8" s="8">
        <v>0.6</v>
      </c>
      <c r="D8" s="8">
        <v>0.69</v>
      </c>
      <c r="E8" s="8">
        <v>0.77</v>
      </c>
      <c r="F8" s="8">
        <v>0.71</v>
      </c>
      <c r="G8" s="9">
        <f t="shared" si="0"/>
        <v>0.6925</v>
      </c>
      <c r="H8" s="11" t="str">
        <f t="shared" si="1"/>
        <v>тест пройден</v>
      </c>
    </row>
    <row r="9" spans="1:8" ht="15.6" thickTop="1" thickBot="1" x14ac:dyDescent="0.35">
      <c r="A9" s="6">
        <v>8</v>
      </c>
      <c r="B9" s="13" t="s">
        <v>99</v>
      </c>
      <c r="C9" s="8">
        <v>0.75</v>
      </c>
      <c r="D9" s="8">
        <v>0.66</v>
      </c>
      <c r="E9" s="8">
        <v>0.7</v>
      </c>
      <c r="F9" s="8">
        <v>0.65</v>
      </c>
      <c r="G9" s="9">
        <f t="shared" si="0"/>
        <v>0.69000000000000006</v>
      </c>
      <c r="H9" s="11" t="str">
        <f t="shared" si="1"/>
        <v>тест пройден</v>
      </c>
    </row>
    <row r="10" spans="1:8" ht="15.6" thickTop="1" thickBot="1" x14ac:dyDescent="0.35">
      <c r="A10" s="6">
        <v>9</v>
      </c>
      <c r="B10" s="13" t="s">
        <v>100</v>
      </c>
      <c r="C10" s="7">
        <v>0.54</v>
      </c>
      <c r="D10" s="8">
        <v>0.78</v>
      </c>
      <c r="E10" s="8">
        <v>0.75</v>
      </c>
      <c r="F10" s="7">
        <v>0.55000000000000004</v>
      </c>
      <c r="G10" s="9">
        <f t="shared" si="0"/>
        <v>0.65500000000000003</v>
      </c>
      <c r="H10" s="11" t="str">
        <f t="shared" si="1"/>
        <v>тест пройден</v>
      </c>
    </row>
    <row r="11" spans="1:8" ht="15.6" thickTop="1" thickBot="1" x14ac:dyDescent="0.35">
      <c r="A11" s="6">
        <v>10</v>
      </c>
      <c r="B11" s="13" t="s">
        <v>101</v>
      </c>
      <c r="C11" s="7">
        <v>0.45</v>
      </c>
      <c r="D11" s="8">
        <v>0.98</v>
      </c>
      <c r="E11" s="8">
        <v>0.99</v>
      </c>
      <c r="F11" s="8">
        <v>1</v>
      </c>
      <c r="G11" s="9">
        <f t="shared" si="0"/>
        <v>0.85499999999999998</v>
      </c>
      <c r="H11" s="11" t="str">
        <f t="shared" si="1"/>
        <v>тест пройден</v>
      </c>
    </row>
    <row r="12" spans="1:8" ht="15" thickTop="1" x14ac:dyDescent="0.3"/>
    <row r="16" spans="1:8" x14ac:dyDescent="0.3">
      <c r="B16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31" sqref="B31"/>
    </sheetView>
  </sheetViews>
  <sheetFormatPr defaultRowHeight="14.4" x14ac:dyDescent="0.3"/>
  <cols>
    <col min="1" max="1" width="25.88671875" customWidth="1"/>
    <col min="2" max="2" width="35.5546875" customWidth="1"/>
    <col min="3" max="3" width="44.5546875" customWidth="1"/>
    <col min="4" max="4" width="12.5546875" customWidth="1"/>
    <col min="5" max="5" width="14.109375" customWidth="1"/>
    <col min="6" max="6" width="15.6640625" customWidth="1"/>
  </cols>
  <sheetData>
    <row r="1" spans="1:6" ht="23.4" x14ac:dyDescent="0.45">
      <c r="A1" s="26" t="s">
        <v>106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x14ac:dyDescent="0.3">
      <c r="A3" s="4" t="s">
        <v>71</v>
      </c>
      <c r="B3" s="4" t="s">
        <v>72</v>
      </c>
      <c r="C3" s="4" t="s">
        <v>73</v>
      </c>
      <c r="D3" s="4" t="s">
        <v>74</v>
      </c>
      <c r="E3" s="4" t="s">
        <v>75</v>
      </c>
      <c r="F3" s="4" t="s">
        <v>76</v>
      </c>
    </row>
    <row r="4" spans="1:6" x14ac:dyDescent="0.3">
      <c r="A4" s="12" t="s">
        <v>77</v>
      </c>
      <c r="B4" s="12" t="s">
        <v>78</v>
      </c>
      <c r="C4" s="12" t="s">
        <v>79</v>
      </c>
      <c r="D4" s="12">
        <v>4</v>
      </c>
      <c r="E4" s="27">
        <v>1500</v>
      </c>
      <c r="F4" s="12">
        <f>PRODUCT(D4,E4)</f>
        <v>6000</v>
      </c>
    </row>
    <row r="5" spans="1:6" x14ac:dyDescent="0.3">
      <c r="A5" s="12" t="s">
        <v>80</v>
      </c>
      <c r="B5" s="12" t="s">
        <v>81</v>
      </c>
      <c r="C5" s="12" t="s">
        <v>82</v>
      </c>
      <c r="D5" s="12">
        <v>18</v>
      </c>
      <c r="E5" s="27">
        <v>25500</v>
      </c>
      <c r="F5" s="12">
        <f t="shared" ref="F5:F8" si="0">PRODUCT(D5,E5)</f>
        <v>459000</v>
      </c>
    </row>
    <row r="6" spans="1:6" x14ac:dyDescent="0.3">
      <c r="A6" s="12" t="s">
        <v>83</v>
      </c>
      <c r="B6" s="12" t="s">
        <v>84</v>
      </c>
      <c r="C6" s="12" t="s">
        <v>85</v>
      </c>
      <c r="D6" s="12">
        <v>20</v>
      </c>
      <c r="E6" s="12">
        <v>845</v>
      </c>
      <c r="F6" s="12">
        <f t="shared" si="0"/>
        <v>16900</v>
      </c>
    </row>
    <row r="7" spans="1:6" x14ac:dyDescent="0.3">
      <c r="A7" s="12" t="s">
        <v>83</v>
      </c>
      <c r="B7" s="12" t="s">
        <v>86</v>
      </c>
      <c r="C7" s="12" t="s">
        <v>87</v>
      </c>
      <c r="D7" s="12">
        <v>45</v>
      </c>
      <c r="E7" s="12">
        <v>260</v>
      </c>
      <c r="F7" s="12">
        <f t="shared" si="0"/>
        <v>11700</v>
      </c>
    </row>
    <row r="8" spans="1:6" x14ac:dyDescent="0.3">
      <c r="A8" s="12" t="s">
        <v>88</v>
      </c>
      <c r="B8" s="12" t="s">
        <v>89</v>
      </c>
      <c r="C8" s="12" t="s">
        <v>90</v>
      </c>
      <c r="D8" s="12">
        <v>40</v>
      </c>
      <c r="E8" s="12">
        <v>10</v>
      </c>
      <c r="F8" s="12">
        <f t="shared" si="0"/>
        <v>400</v>
      </c>
    </row>
    <row r="9" spans="1:6" x14ac:dyDescent="0.3">
      <c r="A9" s="2"/>
      <c r="B9" s="2"/>
      <c r="C9" s="2"/>
      <c r="D9" s="2"/>
      <c r="E9" s="4" t="s">
        <v>91</v>
      </c>
      <c r="F9" s="12">
        <f>SUM(F4:F8)</f>
        <v>494000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E15"/>
  <sheetViews>
    <sheetView workbookViewId="0">
      <selection activeCell="A13" activeCellId="3" sqref="A6:E7 E8:E13 A13:D13 A8:A13"/>
    </sheetView>
  </sheetViews>
  <sheetFormatPr defaultRowHeight="14.4" x14ac:dyDescent="0.3"/>
  <cols>
    <col min="2" max="2" width="22" customWidth="1"/>
    <col min="3" max="3" width="19.88671875" customWidth="1"/>
    <col min="4" max="4" width="18.44140625" customWidth="1"/>
    <col min="5" max="5" width="6.109375" customWidth="1"/>
  </cols>
  <sheetData>
    <row r="5" spans="1:5" ht="15.75" thickBot="1" x14ac:dyDescent="0.3"/>
    <row r="6" spans="1:5" x14ac:dyDescent="0.3">
      <c r="A6" s="36"/>
      <c r="B6" s="37" t="s">
        <v>110</v>
      </c>
      <c r="C6" s="37" t="s">
        <v>20</v>
      </c>
      <c r="D6" s="37" t="s">
        <v>111</v>
      </c>
      <c r="E6" s="38" t="s">
        <v>112</v>
      </c>
    </row>
    <row r="7" spans="1:5" ht="31.8" customHeight="1" x14ac:dyDescent="0.3">
      <c r="A7" s="39" t="s">
        <v>113</v>
      </c>
      <c r="B7" s="40"/>
      <c r="C7" s="40"/>
      <c r="D7" s="40"/>
      <c r="E7" s="41"/>
    </row>
    <row r="8" spans="1:5" ht="46.2" customHeight="1" x14ac:dyDescent="0.3">
      <c r="A8" s="39"/>
      <c r="B8" s="16" t="s">
        <v>114</v>
      </c>
      <c r="C8" s="16" t="s">
        <v>115</v>
      </c>
      <c r="D8" s="16" t="s">
        <v>117</v>
      </c>
      <c r="E8" s="41" t="s">
        <v>21</v>
      </c>
    </row>
    <row r="9" spans="1:5" ht="52.2" customHeight="1" x14ac:dyDescent="0.3">
      <c r="A9" s="39"/>
      <c r="B9" s="16" t="s">
        <v>118</v>
      </c>
      <c r="C9" s="16" t="s">
        <v>116</v>
      </c>
      <c r="D9" s="16" t="s">
        <v>17</v>
      </c>
      <c r="E9" s="41"/>
    </row>
    <row r="10" spans="1:5" ht="51" customHeight="1" x14ac:dyDescent="0.3">
      <c r="A10" s="39"/>
      <c r="B10" s="16" t="s">
        <v>120</v>
      </c>
      <c r="C10" s="16" t="s">
        <v>121</v>
      </c>
      <c r="D10" s="16" t="s">
        <v>18</v>
      </c>
      <c r="E10" s="41"/>
    </row>
    <row r="11" spans="1:5" ht="54" customHeight="1" x14ac:dyDescent="0.3">
      <c r="A11" s="39" t="s">
        <v>119</v>
      </c>
      <c r="B11" s="16" t="s">
        <v>19</v>
      </c>
      <c r="C11" s="16" t="s">
        <v>123</v>
      </c>
      <c r="D11" s="16" t="s">
        <v>122</v>
      </c>
      <c r="E11" s="41" t="s">
        <v>21</v>
      </c>
    </row>
    <row r="12" spans="1:5" ht="3" customHeight="1" x14ac:dyDescent="0.3">
      <c r="A12" s="39"/>
      <c r="B12" s="3"/>
      <c r="C12" s="3"/>
      <c r="D12" s="3"/>
      <c r="E12" s="41"/>
    </row>
    <row r="13" spans="1:5" ht="15" thickBot="1" x14ac:dyDescent="0.35">
      <c r="A13" s="43"/>
      <c r="B13" s="44" t="s">
        <v>110</v>
      </c>
      <c r="C13" s="44" t="s">
        <v>111</v>
      </c>
      <c r="D13" s="44" t="s">
        <v>110</v>
      </c>
      <c r="E13" s="42"/>
    </row>
    <row r="14" spans="1:5" ht="15" x14ac:dyDescent="0.25">
      <c r="A14" s="1"/>
      <c r="B14" s="1"/>
      <c r="C14" s="1"/>
      <c r="D14" s="1"/>
      <c r="E14" s="1"/>
    </row>
    <row r="15" spans="1:5" ht="15" x14ac:dyDescent="0.25">
      <c r="A15" s="1"/>
      <c r="B15" s="1"/>
      <c r="C15" s="1"/>
      <c r="D15" s="1"/>
      <c r="E15" s="1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J4" sqref="J4"/>
    </sheetView>
  </sheetViews>
  <sheetFormatPr defaultRowHeight="14.4" x14ac:dyDescent="0.3"/>
  <cols>
    <col min="1" max="1" width="19" customWidth="1"/>
    <col min="2" max="2" width="19.109375" customWidth="1"/>
    <col min="3" max="3" width="13.21875" customWidth="1"/>
    <col min="4" max="4" width="15.6640625" customWidth="1"/>
    <col min="5" max="5" width="21.33203125" customWidth="1"/>
  </cols>
  <sheetData>
    <row r="1" spans="1:5" ht="33.6" x14ac:dyDescent="0.65">
      <c r="A1" s="23" t="s">
        <v>22</v>
      </c>
      <c r="B1" s="23"/>
    </row>
    <row r="3" spans="1:5" ht="28.8" x14ac:dyDescent="0.3">
      <c r="A3" s="16" t="s">
        <v>1</v>
      </c>
      <c r="B3" s="16" t="s">
        <v>23</v>
      </c>
      <c r="C3" s="16" t="s">
        <v>24</v>
      </c>
      <c r="D3" s="16" t="s">
        <v>25</v>
      </c>
      <c r="E3" s="16" t="s">
        <v>26</v>
      </c>
    </row>
    <row r="4" spans="1:5" ht="46.2" customHeight="1" x14ac:dyDescent="0.3">
      <c r="A4" s="28" t="s">
        <v>102</v>
      </c>
      <c r="B4" s="29" t="s">
        <v>103</v>
      </c>
      <c r="C4" s="30">
        <v>36034</v>
      </c>
      <c r="D4" s="29" t="s">
        <v>28</v>
      </c>
      <c r="E4" s="31" t="s">
        <v>104</v>
      </c>
    </row>
    <row r="5" spans="1:5" ht="45" customHeight="1" x14ac:dyDescent="0.3">
      <c r="A5" s="28" t="s">
        <v>10</v>
      </c>
      <c r="B5" s="29" t="s">
        <v>29</v>
      </c>
      <c r="C5" s="30">
        <v>36126</v>
      </c>
      <c r="D5" s="29" t="s">
        <v>30</v>
      </c>
      <c r="E5" s="31" t="s">
        <v>31</v>
      </c>
    </row>
    <row r="6" spans="1:5" ht="48" customHeight="1" x14ac:dyDescent="0.3">
      <c r="A6" s="28" t="s">
        <v>11</v>
      </c>
      <c r="B6" s="29" t="s">
        <v>32</v>
      </c>
      <c r="C6" s="30">
        <v>35976</v>
      </c>
      <c r="D6" s="29" t="s">
        <v>33</v>
      </c>
      <c r="E6" s="31" t="s">
        <v>34</v>
      </c>
    </row>
    <row r="7" spans="1:5" ht="49.2" customHeight="1" x14ac:dyDescent="0.3">
      <c r="A7" s="28" t="s">
        <v>6</v>
      </c>
      <c r="B7" s="29" t="s">
        <v>35</v>
      </c>
      <c r="C7" s="30">
        <v>36161</v>
      </c>
      <c r="D7" s="29" t="s">
        <v>36</v>
      </c>
      <c r="E7" s="31" t="s">
        <v>37</v>
      </c>
    </row>
    <row r="8" spans="1:5" ht="61.8" customHeight="1" x14ac:dyDescent="0.3">
      <c r="A8" s="32" t="s">
        <v>14</v>
      </c>
      <c r="B8" s="33" t="s">
        <v>39</v>
      </c>
      <c r="C8" s="34">
        <v>36026</v>
      </c>
      <c r="D8" s="33" t="s">
        <v>40</v>
      </c>
      <c r="E8" s="35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"/>
  <sheetViews>
    <sheetView zoomScale="90" zoomScaleNormal="90" workbookViewId="0">
      <selection activeCell="C16" sqref="C16"/>
    </sheetView>
  </sheetViews>
  <sheetFormatPr defaultRowHeight="14.4" x14ac:dyDescent="0.3"/>
  <cols>
    <col min="1" max="1" width="11.6640625" customWidth="1"/>
    <col min="2" max="2" width="10.77734375" customWidth="1"/>
    <col min="23" max="23" width="17.6640625" customWidth="1"/>
  </cols>
  <sheetData>
    <row r="1" spans="1:24" ht="33.6" x14ac:dyDescent="0.3">
      <c r="A1" s="24" t="s">
        <v>41</v>
      </c>
      <c r="B1" s="24"/>
    </row>
    <row r="2" spans="1:24" ht="15" customHeight="1" x14ac:dyDescent="0.3"/>
    <row r="3" spans="1:24" ht="15.75" customHeight="1" x14ac:dyDescent="0.3">
      <c r="A3" s="16"/>
      <c r="B3" s="12"/>
      <c r="C3" s="45" t="s">
        <v>42</v>
      </c>
      <c r="D3" s="45"/>
      <c r="E3" s="45"/>
      <c r="F3" s="45"/>
      <c r="G3" s="45"/>
      <c r="H3" s="45" t="s">
        <v>43</v>
      </c>
      <c r="I3" s="45"/>
      <c r="J3" s="45"/>
      <c r="K3" s="45"/>
      <c r="L3" s="45"/>
      <c r="M3" s="45" t="s">
        <v>48</v>
      </c>
      <c r="N3" s="45"/>
      <c r="O3" s="45"/>
      <c r="P3" s="45"/>
      <c r="Q3" s="45"/>
      <c r="R3" s="45" t="s">
        <v>49</v>
      </c>
      <c r="S3" s="45"/>
      <c r="T3" s="45"/>
      <c r="U3" s="45"/>
      <c r="V3" s="45"/>
    </row>
    <row r="4" spans="1:24" x14ac:dyDescent="0.3">
      <c r="A4" s="16" t="s">
        <v>1</v>
      </c>
      <c r="B4" s="16" t="s">
        <v>23</v>
      </c>
      <c r="C4" s="12" t="s">
        <v>44</v>
      </c>
      <c r="D4" s="12" t="s">
        <v>45</v>
      </c>
      <c r="E4" s="12" t="s">
        <v>46</v>
      </c>
      <c r="F4" s="12" t="s">
        <v>50</v>
      </c>
      <c r="G4" s="12" t="s">
        <v>47</v>
      </c>
      <c r="H4" s="12" t="s">
        <v>44</v>
      </c>
      <c r="I4" s="12" t="s">
        <v>45</v>
      </c>
      <c r="J4" s="12" t="s">
        <v>46</v>
      </c>
      <c r="K4" s="12" t="s">
        <v>50</v>
      </c>
      <c r="L4" s="12" t="s">
        <v>47</v>
      </c>
      <c r="M4" s="12" t="s">
        <v>44</v>
      </c>
      <c r="N4" s="12" t="s">
        <v>45</v>
      </c>
      <c r="O4" s="12" t="s">
        <v>46</v>
      </c>
      <c r="P4" s="12" t="s">
        <v>50</v>
      </c>
      <c r="Q4" s="12" t="s">
        <v>47</v>
      </c>
      <c r="R4" s="12" t="s">
        <v>44</v>
      </c>
      <c r="S4" s="12" t="s">
        <v>45</v>
      </c>
      <c r="T4" s="12" t="s">
        <v>46</v>
      </c>
      <c r="U4" s="12" t="s">
        <v>50</v>
      </c>
      <c r="V4" s="12" t="s">
        <v>47</v>
      </c>
    </row>
    <row r="5" spans="1:24" x14ac:dyDescent="0.3">
      <c r="A5" s="16" t="s">
        <v>12</v>
      </c>
      <c r="B5" s="16" t="s">
        <v>27</v>
      </c>
      <c r="C5" s="17"/>
      <c r="D5" s="19" t="s">
        <v>52</v>
      </c>
      <c r="E5" s="17"/>
      <c r="F5" s="19" t="s">
        <v>105</v>
      </c>
      <c r="G5" s="19" t="s">
        <v>105</v>
      </c>
      <c r="H5" s="20" t="s">
        <v>105</v>
      </c>
      <c r="I5" s="18"/>
      <c r="J5" s="18"/>
      <c r="K5" s="18"/>
      <c r="L5" s="18"/>
      <c r="M5" s="10"/>
      <c r="N5" s="10"/>
      <c r="O5" s="10"/>
      <c r="P5" s="10" t="s">
        <v>51</v>
      </c>
      <c r="Q5" s="10"/>
      <c r="R5" s="5"/>
      <c r="S5" s="5"/>
      <c r="T5" s="5"/>
      <c r="U5" s="5"/>
      <c r="V5" s="5"/>
    </row>
    <row r="6" spans="1:24" x14ac:dyDescent="0.3">
      <c r="A6" s="16" t="s">
        <v>10</v>
      </c>
      <c r="B6" s="16" t="s">
        <v>29</v>
      </c>
      <c r="C6" s="17"/>
      <c r="D6" s="17"/>
      <c r="E6" s="17"/>
      <c r="F6" s="17" t="s">
        <v>51</v>
      </c>
      <c r="G6" s="17"/>
      <c r="H6" s="18"/>
      <c r="I6" s="18" t="s">
        <v>51</v>
      </c>
      <c r="J6" s="18"/>
      <c r="K6" s="18"/>
      <c r="L6" s="18"/>
      <c r="M6" s="10"/>
      <c r="N6" s="10"/>
      <c r="O6" s="10"/>
      <c r="P6" s="10"/>
      <c r="Q6" s="21" t="s">
        <v>52</v>
      </c>
      <c r="R6" s="5"/>
      <c r="S6" s="5"/>
      <c r="T6" s="22" t="s">
        <v>105</v>
      </c>
      <c r="U6" s="5"/>
      <c r="V6" s="5"/>
    </row>
    <row r="7" spans="1:24" x14ac:dyDescent="0.3">
      <c r="A7" s="16" t="s">
        <v>11</v>
      </c>
      <c r="B7" s="16" t="s">
        <v>32</v>
      </c>
      <c r="C7" s="17"/>
      <c r="D7" s="17"/>
      <c r="E7" s="17" t="s">
        <v>51</v>
      </c>
      <c r="F7" s="17"/>
      <c r="G7" s="17"/>
      <c r="H7" s="18"/>
      <c r="I7" s="18"/>
      <c r="J7" s="18"/>
      <c r="K7" s="18"/>
      <c r="L7" s="20" t="s">
        <v>52</v>
      </c>
      <c r="M7" s="10"/>
      <c r="N7" s="10"/>
      <c r="O7" s="10" t="s">
        <v>51</v>
      </c>
      <c r="P7" s="10"/>
      <c r="Q7" s="10"/>
      <c r="R7" s="5"/>
      <c r="S7" s="5"/>
      <c r="T7" s="5"/>
      <c r="U7" s="5" t="s">
        <v>51</v>
      </c>
      <c r="V7" s="22" t="s">
        <v>52</v>
      </c>
      <c r="W7" s="25"/>
      <c r="X7" s="25"/>
    </row>
    <row r="8" spans="1:24" ht="16.5" customHeight="1" x14ac:dyDescent="0.3">
      <c r="A8" s="16" t="s">
        <v>6</v>
      </c>
      <c r="B8" s="16" t="s">
        <v>35</v>
      </c>
      <c r="C8" s="17"/>
      <c r="D8" s="17"/>
      <c r="E8" s="17"/>
      <c r="F8" s="17" t="s">
        <v>51</v>
      </c>
      <c r="G8" s="17"/>
      <c r="H8" s="18"/>
      <c r="I8" s="20" t="s">
        <v>105</v>
      </c>
      <c r="J8" s="18"/>
      <c r="K8" s="18" t="s">
        <v>51</v>
      </c>
      <c r="L8" s="18"/>
      <c r="M8" s="10"/>
      <c r="N8" s="21" t="s">
        <v>105</v>
      </c>
      <c r="O8" s="10"/>
      <c r="P8" s="10" t="s">
        <v>51</v>
      </c>
      <c r="Q8" s="10"/>
      <c r="R8" s="5"/>
      <c r="S8" s="5" t="s">
        <v>52</v>
      </c>
      <c r="T8" s="5"/>
      <c r="U8" s="5"/>
      <c r="V8" s="5"/>
      <c r="W8" s="25"/>
      <c r="X8" s="25"/>
    </row>
    <row r="9" spans="1:24" x14ac:dyDescent="0.3">
      <c r="A9" s="16" t="s">
        <v>14</v>
      </c>
      <c r="B9" s="16" t="s">
        <v>39</v>
      </c>
      <c r="C9" s="17"/>
      <c r="D9" s="19" t="s">
        <v>52</v>
      </c>
      <c r="E9" s="17"/>
      <c r="F9" s="17"/>
      <c r="G9" s="17"/>
      <c r="H9" s="18"/>
      <c r="I9" s="18"/>
      <c r="J9" s="18"/>
      <c r="K9" s="18" t="s">
        <v>51</v>
      </c>
      <c r="L9" s="18"/>
      <c r="M9" s="10"/>
      <c r="N9" s="10"/>
      <c r="O9" s="10" t="s">
        <v>51</v>
      </c>
      <c r="P9" s="10"/>
      <c r="Q9" s="10"/>
      <c r="R9" s="5"/>
      <c r="S9" s="5"/>
      <c r="T9" s="5" t="s">
        <v>51</v>
      </c>
      <c r="U9" s="22" t="s">
        <v>52</v>
      </c>
      <c r="V9" s="5"/>
      <c r="W9" s="25"/>
    </row>
    <row r="11" spans="1:24" x14ac:dyDescent="0.3">
      <c r="A11" s="25" t="s">
        <v>108</v>
      </c>
    </row>
    <row r="12" spans="1:24" x14ac:dyDescent="0.3">
      <c r="A12" s="25" t="s">
        <v>107</v>
      </c>
    </row>
    <row r="13" spans="1:24" x14ac:dyDescent="0.3">
      <c r="A13" s="25" t="s">
        <v>109</v>
      </c>
    </row>
  </sheetData>
  <mergeCells count="4">
    <mergeCell ref="C3:G3"/>
    <mergeCell ref="H3:L3"/>
    <mergeCell ref="M3:Q3"/>
    <mergeCell ref="R3:V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P17" sqref="P17"/>
    </sheetView>
  </sheetViews>
  <sheetFormatPr defaultRowHeight="14.4" x14ac:dyDescent="0.3"/>
  <cols>
    <col min="1" max="1" width="6.5546875" customWidth="1"/>
    <col min="2" max="2" width="14.77734375" customWidth="1"/>
    <col min="3" max="4" width="5" customWidth="1"/>
    <col min="5" max="5" width="4.88671875" customWidth="1"/>
    <col min="6" max="6" width="4" customWidth="1"/>
    <col min="7" max="8" width="4.21875" customWidth="1"/>
    <col min="9" max="9" width="3.88671875" customWidth="1"/>
    <col min="10" max="10" width="4.6640625" customWidth="1"/>
    <col min="11" max="11" width="5.44140625" customWidth="1"/>
    <col min="12" max="12" width="5.109375" customWidth="1"/>
    <col min="13" max="13" width="7.44140625" customWidth="1"/>
    <col min="15" max="15" width="4.6640625" customWidth="1"/>
    <col min="16" max="16" width="26.44140625" customWidth="1"/>
    <col min="17" max="17" width="25" customWidth="1"/>
    <col min="18" max="18" width="29.109375" customWidth="1"/>
    <col min="19" max="19" width="20" customWidth="1"/>
  </cols>
  <sheetData>
    <row r="1" spans="1:22" ht="31.2" x14ac:dyDescent="0.3">
      <c r="A1" s="47" t="s">
        <v>124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22" ht="31.5" customHeight="1" x14ac:dyDescent="0.3">
      <c r="A2" s="46" t="s">
        <v>0</v>
      </c>
      <c r="B2" s="46" t="s">
        <v>1</v>
      </c>
      <c r="C2" s="46" t="s">
        <v>63</v>
      </c>
      <c r="D2" s="46"/>
      <c r="E2" s="46"/>
      <c r="F2" s="46"/>
      <c r="G2" s="46" t="s">
        <v>55</v>
      </c>
      <c r="H2" s="46"/>
      <c r="I2" s="46"/>
      <c r="J2" s="46"/>
      <c r="K2" s="46" t="s">
        <v>64</v>
      </c>
      <c r="L2" s="46"/>
      <c r="M2" s="46" t="s">
        <v>65</v>
      </c>
      <c r="N2" s="46" t="s">
        <v>68</v>
      </c>
      <c r="O2" s="46" t="s">
        <v>66</v>
      </c>
      <c r="P2" s="46" t="s">
        <v>67</v>
      </c>
    </row>
    <row r="3" spans="1:22" x14ac:dyDescent="0.3">
      <c r="A3" s="46"/>
      <c r="B3" s="46"/>
      <c r="C3" s="16">
        <v>1</v>
      </c>
      <c r="D3" s="16">
        <v>2</v>
      </c>
      <c r="E3" s="16">
        <v>3</v>
      </c>
      <c r="F3" s="16">
        <v>4</v>
      </c>
      <c r="G3" s="16">
        <v>1</v>
      </c>
      <c r="H3" s="16">
        <v>2</v>
      </c>
      <c r="I3" s="16">
        <v>3</v>
      </c>
      <c r="J3" s="16">
        <v>4</v>
      </c>
      <c r="K3" s="16">
        <v>1</v>
      </c>
      <c r="L3" s="16">
        <v>2</v>
      </c>
      <c r="M3" s="46"/>
      <c r="N3" s="49"/>
      <c r="O3" s="46"/>
      <c r="P3" s="49"/>
      <c r="R3" s="51" t="s">
        <v>53</v>
      </c>
      <c r="S3" s="51" t="s">
        <v>54</v>
      </c>
    </row>
    <row r="4" spans="1:22" x14ac:dyDescent="0.3">
      <c r="A4" s="16">
        <v>1</v>
      </c>
      <c r="B4" s="16" t="s">
        <v>6</v>
      </c>
      <c r="C4" s="16">
        <v>10</v>
      </c>
      <c r="D4" s="16">
        <v>9</v>
      </c>
      <c r="E4" s="16">
        <v>9</v>
      </c>
      <c r="F4" s="16">
        <v>10</v>
      </c>
      <c r="G4" s="16">
        <v>7</v>
      </c>
      <c r="H4" s="16">
        <v>8</v>
      </c>
      <c r="I4" s="16">
        <v>8</v>
      </c>
      <c r="J4" s="16">
        <v>7</v>
      </c>
      <c r="K4" s="16">
        <v>8</v>
      </c>
      <c r="L4" s="16">
        <v>10</v>
      </c>
      <c r="M4" s="16">
        <f>SUM(C4:L4)</f>
        <v>86</v>
      </c>
      <c r="N4" s="50">
        <f>M4/96</f>
        <v>0.89583333333333337</v>
      </c>
      <c r="O4" s="16">
        <f>RANK(M4,M4:M13,0)</f>
        <v>2</v>
      </c>
      <c r="P4" s="12" t="str">
        <f>IF(N4&gt;90%,"отлично",IF(N4&gt;81%,"хорошо",IF(N4&gt;75%,"удовлетворительно","плохо")))</f>
        <v>хорошо</v>
      </c>
      <c r="R4" s="51" t="s">
        <v>56</v>
      </c>
      <c r="S4" s="51">
        <v>10</v>
      </c>
    </row>
    <row r="5" spans="1:22" x14ac:dyDescent="0.3">
      <c r="A5" s="16">
        <v>2</v>
      </c>
      <c r="B5" s="16" t="s">
        <v>7</v>
      </c>
      <c r="C5" s="16">
        <v>8</v>
      </c>
      <c r="D5" s="16">
        <v>9</v>
      </c>
      <c r="E5" s="16">
        <v>10</v>
      </c>
      <c r="F5" s="16">
        <v>8</v>
      </c>
      <c r="G5" s="16">
        <v>7</v>
      </c>
      <c r="H5" s="16">
        <v>7</v>
      </c>
      <c r="I5" s="16">
        <v>6</v>
      </c>
      <c r="J5" s="16">
        <v>8</v>
      </c>
      <c r="K5" s="16">
        <v>9</v>
      </c>
      <c r="L5" s="16">
        <v>11</v>
      </c>
      <c r="M5" s="16">
        <f t="shared" ref="M5:M13" si="0">SUM(C5:L5)</f>
        <v>83</v>
      </c>
      <c r="N5" s="50">
        <f t="shared" ref="N5:N13" si="1">M5/96</f>
        <v>0.86458333333333337</v>
      </c>
      <c r="O5" s="16">
        <f t="shared" ref="O5:O13" si="2">RANK(N5,N5:N14,0)</f>
        <v>5</v>
      </c>
      <c r="P5" s="12" t="str">
        <f t="shared" ref="P5:P13" si="3">IF(N5&gt;90%,"отлично",IF(N5&gt;81%,"хорошо",IF(N5&gt;75%,"удовлетворительно","плохо")))</f>
        <v>хорошо</v>
      </c>
      <c r="Q5" s="1"/>
      <c r="R5" s="51" t="s">
        <v>55</v>
      </c>
      <c r="S5" s="51">
        <v>8</v>
      </c>
    </row>
    <row r="6" spans="1:22" x14ac:dyDescent="0.3">
      <c r="A6" s="16">
        <v>3</v>
      </c>
      <c r="B6" s="16" t="s">
        <v>8</v>
      </c>
      <c r="C6" s="16">
        <v>8</v>
      </c>
      <c r="D6" s="16">
        <v>7</v>
      </c>
      <c r="E6" s="16">
        <v>7</v>
      </c>
      <c r="F6" s="16">
        <v>10</v>
      </c>
      <c r="G6" s="16">
        <v>8</v>
      </c>
      <c r="H6" s="16">
        <v>8</v>
      </c>
      <c r="I6" s="16">
        <v>5</v>
      </c>
      <c r="J6" s="16">
        <v>6</v>
      </c>
      <c r="K6" s="16">
        <v>10</v>
      </c>
      <c r="L6" s="16">
        <v>10</v>
      </c>
      <c r="M6" s="16">
        <f t="shared" si="0"/>
        <v>79</v>
      </c>
      <c r="N6" s="50">
        <f t="shared" si="1"/>
        <v>0.82291666666666663</v>
      </c>
      <c r="O6" s="16">
        <f t="shared" si="2"/>
        <v>8</v>
      </c>
      <c r="P6" s="12" t="str">
        <f t="shared" si="3"/>
        <v>хорошо</v>
      </c>
      <c r="Q6" s="1"/>
      <c r="R6" s="51" t="s">
        <v>57</v>
      </c>
      <c r="S6" s="51">
        <v>12</v>
      </c>
      <c r="U6" s="1"/>
      <c r="V6" s="1"/>
    </row>
    <row r="7" spans="1:22" ht="14.25" customHeight="1" x14ac:dyDescent="0.3">
      <c r="A7" s="16">
        <v>4</v>
      </c>
      <c r="B7" s="16" t="s">
        <v>9</v>
      </c>
      <c r="C7" s="16">
        <v>9</v>
      </c>
      <c r="D7" s="16">
        <v>9</v>
      </c>
      <c r="E7" s="16">
        <v>9</v>
      </c>
      <c r="F7" s="16">
        <v>9</v>
      </c>
      <c r="G7" s="16">
        <v>8</v>
      </c>
      <c r="H7" s="16">
        <v>7</v>
      </c>
      <c r="I7" s="16">
        <v>8</v>
      </c>
      <c r="J7" s="16">
        <v>7</v>
      </c>
      <c r="K7" s="16">
        <v>11</v>
      </c>
      <c r="L7" s="16">
        <v>9</v>
      </c>
      <c r="M7" s="16">
        <f t="shared" si="0"/>
        <v>86</v>
      </c>
      <c r="N7" s="50">
        <f t="shared" si="1"/>
        <v>0.89583333333333337</v>
      </c>
      <c r="O7" s="16">
        <f t="shared" si="2"/>
        <v>2</v>
      </c>
      <c r="P7" s="12" t="str">
        <f t="shared" si="3"/>
        <v>хорошо</v>
      </c>
      <c r="Q7" s="1"/>
      <c r="R7" s="52"/>
      <c r="S7" s="25"/>
      <c r="U7" s="1"/>
      <c r="V7" s="1"/>
    </row>
    <row r="8" spans="1:22" x14ac:dyDescent="0.3">
      <c r="A8" s="16">
        <v>5</v>
      </c>
      <c r="B8" s="16" t="s">
        <v>10</v>
      </c>
      <c r="C8" s="16">
        <v>7</v>
      </c>
      <c r="D8" s="16">
        <v>8</v>
      </c>
      <c r="E8" s="16">
        <v>9</v>
      </c>
      <c r="F8" s="16">
        <v>10</v>
      </c>
      <c r="G8" s="16">
        <v>6</v>
      </c>
      <c r="H8" s="16">
        <v>7</v>
      </c>
      <c r="I8" s="16">
        <v>8</v>
      </c>
      <c r="J8" s="16">
        <v>7</v>
      </c>
      <c r="K8" s="16">
        <v>9</v>
      </c>
      <c r="L8" s="16">
        <v>10</v>
      </c>
      <c r="M8" s="16">
        <f t="shared" si="0"/>
        <v>81</v>
      </c>
      <c r="N8" s="50">
        <f t="shared" si="1"/>
        <v>0.84375</v>
      </c>
      <c r="O8" s="16">
        <f t="shared" si="2"/>
        <v>5</v>
      </c>
      <c r="P8" s="12" t="str">
        <f t="shared" si="3"/>
        <v>хорошо</v>
      </c>
      <c r="Q8" s="1"/>
      <c r="R8" s="52"/>
      <c r="S8" s="25"/>
      <c r="U8" s="1"/>
      <c r="V8" s="1"/>
    </row>
    <row r="9" spans="1:22" x14ac:dyDescent="0.3">
      <c r="A9" s="16">
        <v>6</v>
      </c>
      <c r="B9" s="16" t="s">
        <v>14</v>
      </c>
      <c r="C9" s="16">
        <v>8</v>
      </c>
      <c r="D9" s="16">
        <v>8</v>
      </c>
      <c r="E9" s="16">
        <v>8</v>
      </c>
      <c r="F9" s="16">
        <v>8</v>
      </c>
      <c r="G9" s="16">
        <v>7</v>
      </c>
      <c r="H9" s="16">
        <v>7</v>
      </c>
      <c r="I9" s="16">
        <v>7</v>
      </c>
      <c r="J9" s="16">
        <v>7</v>
      </c>
      <c r="K9" s="16">
        <v>10</v>
      </c>
      <c r="L9" s="16">
        <v>10</v>
      </c>
      <c r="M9" s="16">
        <f t="shared" si="0"/>
        <v>80</v>
      </c>
      <c r="N9" s="50">
        <f t="shared" si="1"/>
        <v>0.83333333333333337</v>
      </c>
      <c r="O9" s="16">
        <f t="shared" si="2"/>
        <v>5</v>
      </c>
      <c r="P9" s="12" t="str">
        <f t="shared" si="3"/>
        <v>хорошо</v>
      </c>
      <c r="R9" s="51" t="s">
        <v>58</v>
      </c>
      <c r="S9" s="51" t="s">
        <v>59</v>
      </c>
      <c r="U9" s="1"/>
      <c r="V9" s="1"/>
    </row>
    <row r="10" spans="1:22" x14ac:dyDescent="0.3">
      <c r="A10" s="16">
        <v>7</v>
      </c>
      <c r="B10" s="16" t="s">
        <v>13</v>
      </c>
      <c r="C10" s="16">
        <v>6</v>
      </c>
      <c r="D10" s="16">
        <v>10</v>
      </c>
      <c r="E10" s="16">
        <v>9</v>
      </c>
      <c r="F10" s="16">
        <v>10</v>
      </c>
      <c r="G10" s="16">
        <v>8</v>
      </c>
      <c r="H10" s="16">
        <v>8</v>
      </c>
      <c r="I10" s="16">
        <v>6</v>
      </c>
      <c r="J10" s="16">
        <v>6</v>
      </c>
      <c r="K10" s="16">
        <v>9</v>
      </c>
      <c r="L10" s="16">
        <v>10</v>
      </c>
      <c r="M10" s="12">
        <f t="shared" si="0"/>
        <v>82</v>
      </c>
      <c r="N10" s="50">
        <f t="shared" si="1"/>
        <v>0.85416666666666663</v>
      </c>
      <c r="O10" s="16">
        <f t="shared" si="2"/>
        <v>4</v>
      </c>
      <c r="P10" s="12" t="str">
        <f t="shared" si="3"/>
        <v>хорошо</v>
      </c>
      <c r="Q10" s="1"/>
      <c r="R10" s="51">
        <v>5</v>
      </c>
      <c r="S10" s="51" t="s">
        <v>60</v>
      </c>
    </row>
    <row r="11" spans="1:22" x14ac:dyDescent="0.3">
      <c r="A11" s="16">
        <v>8</v>
      </c>
      <c r="B11" s="16" t="s">
        <v>102</v>
      </c>
      <c r="C11" s="16">
        <v>10</v>
      </c>
      <c r="D11" s="16">
        <v>8</v>
      </c>
      <c r="E11" s="16">
        <v>9</v>
      </c>
      <c r="F11" s="16">
        <v>10</v>
      </c>
      <c r="G11" s="16">
        <v>8</v>
      </c>
      <c r="H11" s="16">
        <v>8</v>
      </c>
      <c r="I11" s="16">
        <v>7</v>
      </c>
      <c r="J11" s="16">
        <v>7</v>
      </c>
      <c r="K11" s="16">
        <v>9</v>
      </c>
      <c r="L11" s="16">
        <v>9</v>
      </c>
      <c r="M11" s="16">
        <f t="shared" si="0"/>
        <v>85</v>
      </c>
      <c r="N11" s="50">
        <f t="shared" si="1"/>
        <v>0.88541666666666663</v>
      </c>
      <c r="O11" s="16">
        <f t="shared" si="2"/>
        <v>3</v>
      </c>
      <c r="P11" s="12" t="str">
        <f t="shared" si="3"/>
        <v>хорошо</v>
      </c>
      <c r="Q11" s="1"/>
      <c r="R11" s="51">
        <v>4</v>
      </c>
      <c r="S11" s="51" t="s">
        <v>61</v>
      </c>
    </row>
    <row r="12" spans="1:22" x14ac:dyDescent="0.3">
      <c r="A12" s="16">
        <v>9</v>
      </c>
      <c r="B12" s="16" t="s">
        <v>11</v>
      </c>
      <c r="C12" s="16">
        <v>7</v>
      </c>
      <c r="D12" s="16">
        <v>10</v>
      </c>
      <c r="E12" s="16">
        <v>9</v>
      </c>
      <c r="F12" s="16">
        <v>9</v>
      </c>
      <c r="G12" s="16">
        <v>8</v>
      </c>
      <c r="H12" s="16">
        <v>8</v>
      </c>
      <c r="I12" s="16">
        <v>7</v>
      </c>
      <c r="J12" s="16">
        <v>8</v>
      </c>
      <c r="K12" s="16">
        <v>8</v>
      </c>
      <c r="L12" s="16">
        <v>12</v>
      </c>
      <c r="M12" s="16">
        <f t="shared" si="0"/>
        <v>86</v>
      </c>
      <c r="N12" s="50">
        <f t="shared" si="1"/>
        <v>0.89583333333333337</v>
      </c>
      <c r="O12" s="16">
        <f t="shared" si="2"/>
        <v>2</v>
      </c>
      <c r="P12" s="12" t="str">
        <f t="shared" si="3"/>
        <v>хорошо</v>
      </c>
      <c r="Q12" s="1"/>
      <c r="R12" s="51">
        <v>3</v>
      </c>
      <c r="S12" s="51" t="s">
        <v>62</v>
      </c>
    </row>
    <row r="13" spans="1:22" x14ac:dyDescent="0.3">
      <c r="A13" s="16">
        <v>10</v>
      </c>
      <c r="B13" s="16" t="s">
        <v>12</v>
      </c>
      <c r="C13" s="16">
        <v>10</v>
      </c>
      <c r="D13" s="16">
        <v>10</v>
      </c>
      <c r="E13" s="16">
        <v>9</v>
      </c>
      <c r="F13" s="16">
        <v>10</v>
      </c>
      <c r="G13" s="16">
        <v>8</v>
      </c>
      <c r="H13" s="16">
        <v>8</v>
      </c>
      <c r="I13" s="16">
        <v>8</v>
      </c>
      <c r="J13" s="16">
        <v>8</v>
      </c>
      <c r="K13" s="16">
        <v>12</v>
      </c>
      <c r="L13" s="16">
        <v>12</v>
      </c>
      <c r="M13" s="16">
        <f t="shared" si="0"/>
        <v>95</v>
      </c>
      <c r="N13" s="50">
        <f t="shared" si="1"/>
        <v>0.98958333333333337</v>
      </c>
      <c r="O13" s="16">
        <f t="shared" si="2"/>
        <v>1</v>
      </c>
      <c r="P13" s="12" t="str">
        <f t="shared" si="3"/>
        <v>отлично</v>
      </c>
      <c r="Q13" s="1"/>
    </row>
    <row r="15" spans="1:22" x14ac:dyDescent="0.3">
      <c r="A15" s="12" t="s">
        <v>69</v>
      </c>
      <c r="B15" s="12"/>
      <c r="C15" s="16">
        <v>10</v>
      </c>
      <c r="D15" s="16">
        <v>10</v>
      </c>
      <c r="E15" s="16">
        <v>10</v>
      </c>
      <c r="F15" s="16">
        <v>10</v>
      </c>
      <c r="G15" s="16">
        <v>8</v>
      </c>
      <c r="H15" s="16">
        <v>8</v>
      </c>
      <c r="I15" s="16">
        <v>8</v>
      </c>
      <c r="J15" s="16">
        <v>8</v>
      </c>
      <c r="K15" s="16">
        <v>12</v>
      </c>
      <c r="L15" s="16">
        <v>12</v>
      </c>
      <c r="M15" s="12"/>
    </row>
    <row r="16" spans="1:22" x14ac:dyDescent="0.3">
      <c r="A16" s="12" t="s">
        <v>125</v>
      </c>
      <c r="B16" s="12"/>
      <c r="C16" s="12"/>
      <c r="D16" s="12"/>
      <c r="E16" s="12"/>
      <c r="F16" s="12">
        <f>SUM(C15:F15)</f>
        <v>40</v>
      </c>
      <c r="G16" s="12"/>
      <c r="H16" s="12"/>
      <c r="I16" s="12"/>
      <c r="J16" s="12">
        <f>SUM(G15:J15)</f>
        <v>32</v>
      </c>
      <c r="K16" s="12"/>
      <c r="L16" s="12">
        <f>SUM(K15:L15)</f>
        <v>24</v>
      </c>
      <c r="M16" s="12"/>
    </row>
    <row r="17" spans="1:13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3">
      <c r="A18" s="12" t="s">
        <v>70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>
        <f>SUM(F16:L16)</f>
        <v>96</v>
      </c>
      <c r="M18" s="12"/>
    </row>
  </sheetData>
  <mergeCells count="10">
    <mergeCell ref="P2:P3"/>
    <mergeCell ref="B2:B3"/>
    <mergeCell ref="A2:A3"/>
    <mergeCell ref="A1:O1"/>
    <mergeCell ref="C2:F2"/>
    <mergeCell ref="G2:J2"/>
    <mergeCell ref="K2:L2"/>
    <mergeCell ref="M2:M3"/>
    <mergeCell ref="N2:N3"/>
    <mergeCell ref="O2:O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 Психологический тест</vt:lpstr>
      <vt:lpstr>2 инвентарный журнал</vt:lpstr>
      <vt:lpstr>3 План рассаживания</vt:lpstr>
      <vt:lpstr>4 Список класса</vt:lpstr>
      <vt:lpstr>4 Журнал посещаемости</vt:lpstr>
      <vt:lpstr>5 псих. работа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Боец</dc:creator>
  <cp:lastModifiedBy>student-06-208</cp:lastModifiedBy>
  <dcterms:created xsi:type="dcterms:W3CDTF">2017-12-08T18:13:27Z</dcterms:created>
  <dcterms:modified xsi:type="dcterms:W3CDTF">2017-12-09T13:12:58Z</dcterms:modified>
</cp:coreProperties>
</file>