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5"/>
  </bookViews>
  <sheets>
    <sheet name="Задание 1" sheetId="1" r:id="rId1"/>
    <sheet name="Задание 2" sheetId="2" r:id="rId2"/>
    <sheet name="Задание 3" sheetId="3" r:id="rId3"/>
    <sheet name="Задание 4" sheetId="4" r:id="rId4"/>
    <sheet name="Задание 4.1" sheetId="6" r:id="rId5"/>
    <sheet name="Задание 5" sheetId="5" r:id="rId6"/>
  </sheets>
  <calcPr calcId="145621"/>
</workbook>
</file>

<file path=xl/calcChain.xml><?xml version="1.0" encoding="utf-8"?>
<calcChain xmlns="http://schemas.openxmlformats.org/spreadsheetml/2006/main">
  <c r="O5" i="5" l="1"/>
  <c r="O6" i="5"/>
  <c r="O7" i="5"/>
  <c r="O8" i="5"/>
  <c r="O9" i="5"/>
  <c r="O10" i="5"/>
  <c r="O11" i="5"/>
  <c r="O12" i="5"/>
  <c r="O13" i="5"/>
  <c r="O4" i="5"/>
  <c r="N5" i="5"/>
  <c r="N6" i="5"/>
  <c r="N7" i="5"/>
  <c r="N8" i="5"/>
  <c r="N9" i="5"/>
  <c r="N10" i="5"/>
  <c r="N11" i="5"/>
  <c r="N12" i="5"/>
  <c r="N13" i="5"/>
  <c r="N4" i="5"/>
  <c r="M5" i="5"/>
  <c r="M6" i="5"/>
  <c r="M7" i="5"/>
  <c r="M8" i="5"/>
  <c r="M9" i="5"/>
  <c r="M10" i="5"/>
  <c r="M11" i="5"/>
  <c r="M12" i="5"/>
  <c r="M13" i="5"/>
  <c r="M4" i="5"/>
  <c r="L4" i="5"/>
  <c r="K18" i="5"/>
  <c r="K16" i="5"/>
  <c r="I16" i="5"/>
  <c r="E16" i="5"/>
  <c r="L5" i="5"/>
  <c r="L6" i="5"/>
  <c r="L7" i="5"/>
  <c r="L8" i="5"/>
  <c r="L9" i="5"/>
  <c r="L10" i="5"/>
  <c r="L11" i="5"/>
  <c r="L12" i="5"/>
  <c r="L13" i="5"/>
  <c r="F13" i="2" l="1"/>
  <c r="F5" i="2"/>
  <c r="F6" i="2"/>
  <c r="F7" i="2"/>
  <c r="F8" i="2"/>
  <c r="F9" i="2"/>
  <c r="F10" i="2"/>
  <c r="F11" i="2"/>
  <c r="F12" i="2"/>
  <c r="F4" i="2"/>
  <c r="H3" i="1"/>
  <c r="H4" i="1"/>
  <c r="H5" i="1"/>
  <c r="H6" i="1"/>
  <c r="H7" i="1"/>
  <c r="H8" i="1"/>
  <c r="H9" i="1"/>
  <c r="H10" i="1"/>
  <c r="H11" i="1"/>
  <c r="H2" i="1"/>
  <c r="G3" i="1"/>
  <c r="G4" i="1"/>
  <c r="G5" i="1"/>
  <c r="G6" i="1"/>
  <c r="G7" i="1"/>
  <c r="G8" i="1"/>
  <c r="G9" i="1"/>
  <c r="G10" i="1"/>
  <c r="G11" i="1"/>
  <c r="G2" i="1"/>
</calcChain>
</file>

<file path=xl/comments1.xml><?xml version="1.0" encoding="utf-8"?>
<comments xmlns="http://schemas.openxmlformats.org/spreadsheetml/2006/main">
  <authors>
    <author>Автор</author>
  </authors>
  <commentList>
    <comment ref="C4" authorId="0">
      <text>
        <r>
          <rPr>
            <b/>
            <sz val="9"/>
            <color indexed="81"/>
            <rFont val="Tahoma"/>
            <family val="2"/>
            <charset val="204"/>
          </rPr>
          <t>Юля - гимнастка, она постоянно рассказывает о своих соревнованиях.</t>
        </r>
      </text>
    </comment>
    <comment ref="E4" authorId="0">
      <text>
        <r>
          <rPr>
            <b/>
            <sz val="9"/>
            <color indexed="81"/>
            <rFont val="Tahoma"/>
            <family val="2"/>
            <charset val="204"/>
          </rPr>
          <t>Аня молчаливая, Влад всё время пытается её рассмешить.</t>
        </r>
      </text>
    </comment>
    <comment ref="C5" authorId="0">
      <text>
        <r>
          <rPr>
            <b/>
            <sz val="9"/>
            <color indexed="81"/>
            <rFont val="Tahoma"/>
            <family val="2"/>
            <charset val="204"/>
          </rPr>
          <t>Диана мечтает стать переводчиком.</t>
        </r>
      </text>
    </comment>
    <comment ref="D5" authorId="0">
      <text>
        <r>
          <rPr>
            <b/>
            <sz val="9"/>
            <color indexed="81"/>
            <rFont val="Tahoma"/>
            <family val="2"/>
            <charset val="204"/>
          </rPr>
          <t>Мишель старается учиться изо всех сил, чтобы поступить в один из ВУЗов Китая.</t>
        </r>
      </text>
    </comment>
    <comment ref="E5" authorId="0">
      <text>
        <r>
          <rPr>
            <b/>
            <sz val="9"/>
            <color indexed="81"/>
            <rFont val="Tahoma"/>
            <family val="2"/>
            <charset val="204"/>
          </rPr>
          <t>Подружки Насти постоянно болтают на уроках, чем раздражают учителей.</t>
        </r>
      </text>
    </comment>
    <comment ref="C6" authorId="0">
      <text>
        <r>
          <rPr>
            <b/>
            <sz val="9"/>
            <color indexed="81"/>
            <rFont val="Tahoma"/>
            <family val="2"/>
            <charset val="204"/>
          </rPr>
          <t>Соня и Настя идут на золотую медаль.</t>
        </r>
      </text>
    </comment>
    <comment ref="D6" authorId="0">
      <text>
        <r>
          <rPr>
            <b/>
            <sz val="9"/>
            <color indexed="81"/>
            <rFont val="Tahoma"/>
            <family val="2"/>
            <charset val="204"/>
          </rPr>
          <t>Давид недавно переехал в наш город из Крыма, ему тяжело привыкнуть к системе оценивания</t>
        </r>
      </text>
    </comment>
    <comment ref="E6" authorId="0">
      <text>
        <r>
          <rPr>
            <b/>
            <sz val="9"/>
            <color indexed="81"/>
            <rFont val="Tahoma"/>
            <family val="2"/>
            <charset val="204"/>
          </rPr>
          <t>Алёна и Вова встречаются, поэтому учёба их мало волнует сейчас.</t>
        </r>
      </text>
    </comment>
    <comment ref="C7" authorId="0">
      <text>
        <r>
          <rPr>
            <b/>
            <sz val="9"/>
            <color indexed="81"/>
            <rFont val="Tahoma"/>
            <family val="2"/>
            <charset val="204"/>
          </rPr>
          <t>Юля и Милана отличнцы, они никому не дают списывать.</t>
        </r>
      </text>
    </comment>
    <comment ref="D7" authorId="0">
      <text>
        <r>
          <rPr>
            <b/>
            <sz val="9"/>
            <color indexed="81"/>
            <rFont val="Tahoma"/>
            <family val="2"/>
            <charset val="204"/>
          </rPr>
          <t>Денис всегда играет в игры на телефоне, но при этом у него хорошие оценки.</t>
        </r>
      </text>
    </comment>
    <comment ref="E7" authorId="0">
      <text>
        <r>
          <rPr>
            <b/>
            <sz val="9"/>
            <color indexed="81"/>
            <rFont val="Tahoma"/>
            <family val="2"/>
            <charset val="204"/>
          </rPr>
          <t>Из Мишы вышел бы хороший актёр, а из Артура - певец, но они оба хотят быть юристами.</t>
        </r>
      </text>
    </comment>
    <comment ref="C8" authorId="0">
      <text>
        <r>
          <rPr>
            <b/>
            <sz val="9"/>
            <color indexed="81"/>
            <rFont val="Tahoma"/>
            <family val="2"/>
            <charset val="204"/>
          </rPr>
          <t>Юля всегда спит на первых уроках.</t>
        </r>
      </text>
    </comment>
    <comment ref="D8" authorId="0">
      <text>
        <r>
          <rPr>
            <b/>
            <sz val="9"/>
            <color indexed="81"/>
            <rFont val="Tahoma"/>
            <family val="2"/>
            <charset val="204"/>
          </rPr>
          <t>Стас должен деньги почти всем одноклассникам, поэтому он переводится в другую школу.</t>
        </r>
      </text>
    </comment>
    <comment ref="E8" authorId="0">
      <text>
        <r>
          <rPr>
            <b/>
            <sz val="9"/>
            <color indexed="81"/>
            <rFont val="Tahoma"/>
            <family val="2"/>
            <charset val="204"/>
          </rPr>
          <t>Если Никита и Максим придут на урок, этот день можно отметить красным в календаре.</t>
        </r>
      </text>
    </comment>
  </commentList>
</comments>
</file>

<file path=xl/comments2.xml><?xml version="1.0" encoding="utf-8"?>
<comments xmlns="http://schemas.openxmlformats.org/spreadsheetml/2006/main">
  <authors>
    <author>Автор</author>
  </authors>
  <commentList>
    <comment ref="J5" authorId="0">
      <text>
        <r>
          <rPr>
            <b/>
            <sz val="9"/>
            <color indexed="81"/>
            <rFont val="Tahoma"/>
            <family val="2"/>
            <charset val="204"/>
          </rPr>
          <t>Была на соревнованиях</t>
        </r>
      </text>
    </comment>
    <comment ref="O6" authorId="0">
      <text>
        <r>
          <rPr>
            <b/>
            <sz val="9"/>
            <color indexed="81"/>
            <rFont val="Tahoma"/>
            <family val="2"/>
            <charset val="204"/>
          </rPr>
          <t>Помогала на мероприятии, есть справка.</t>
        </r>
      </text>
    </comment>
    <comment ref="G8" authorId="0">
      <text>
        <r>
          <rPr>
            <b/>
            <sz val="9"/>
            <color indexed="81"/>
            <rFont val="Tahoma"/>
            <family val="2"/>
            <charset val="204"/>
          </rPr>
          <t>Болел. Принёс справку от врача.</t>
        </r>
      </text>
    </comment>
    <comment ref="P8" authorId="0">
      <text>
        <r>
          <rPr>
            <b/>
            <sz val="9"/>
            <color indexed="81"/>
            <rFont val="Tahoma"/>
            <family val="2"/>
            <charset val="204"/>
          </rPr>
          <t>Прогулял.</t>
        </r>
      </text>
    </comment>
    <comment ref="S8" authorId="0">
      <text>
        <r>
          <rPr>
            <b/>
            <sz val="9"/>
            <color indexed="81"/>
            <rFont val="Tahoma"/>
            <family val="2"/>
            <charset val="204"/>
          </rPr>
          <t>Прогулял.</t>
        </r>
      </text>
    </comment>
    <comment ref="N9" authorId="0">
      <text>
        <r>
          <rPr>
            <b/>
            <sz val="9"/>
            <color indexed="81"/>
            <rFont val="Tahoma"/>
            <family val="2"/>
            <charset val="204"/>
          </rPr>
          <t>Прогулял.</t>
        </r>
      </text>
    </comment>
  </commentList>
</comments>
</file>

<file path=xl/sharedStrings.xml><?xml version="1.0" encoding="utf-8"?>
<sst xmlns="http://schemas.openxmlformats.org/spreadsheetml/2006/main" count="187" uniqueCount="138">
  <si>
    <t>№</t>
  </si>
  <si>
    <t>Фамилия</t>
  </si>
  <si>
    <t>Тест 1</t>
  </si>
  <si>
    <t>Тест 2</t>
  </si>
  <si>
    <t>Тест 3</t>
  </si>
  <si>
    <t>Средний показатель</t>
  </si>
  <si>
    <t>Прошел/не прошел тестирование</t>
  </si>
  <si>
    <t>Тест 4</t>
  </si>
  <si>
    <t>Акимова</t>
  </si>
  <si>
    <t>Анисимов</t>
  </si>
  <si>
    <t>Балаев</t>
  </si>
  <si>
    <t>Бореев</t>
  </si>
  <si>
    <t>Боркут</t>
  </si>
  <si>
    <t>Воронова</t>
  </si>
  <si>
    <t>Ворошилов</t>
  </si>
  <si>
    <t>Иванов</t>
  </si>
  <si>
    <t>Попов</t>
  </si>
  <si>
    <t>Щербакова</t>
  </si>
  <si>
    <t>Категория</t>
  </si>
  <si>
    <t>книги</t>
  </si>
  <si>
    <t>оборудование</t>
  </si>
  <si>
    <t>медель</t>
  </si>
  <si>
    <t>мебель</t>
  </si>
  <si>
    <t>материалы</t>
  </si>
  <si>
    <t>Наименование предмета</t>
  </si>
  <si>
    <t>Энциклопедический словарь</t>
  </si>
  <si>
    <t>интерактивная доска</t>
  </si>
  <si>
    <t>принтер</t>
  </si>
  <si>
    <t>монитор</t>
  </si>
  <si>
    <t>компьютер</t>
  </si>
  <si>
    <t>стол ученический</t>
  </si>
  <si>
    <t>стул ученический</t>
  </si>
  <si>
    <t>карандаш</t>
  </si>
  <si>
    <t>маркер</t>
  </si>
  <si>
    <t>Номер предмета или описание</t>
  </si>
  <si>
    <t>TraceBoard 60608</t>
  </si>
  <si>
    <t>xerox Phaser 3124</t>
  </si>
  <si>
    <t>ViewSonic VA2213w</t>
  </si>
  <si>
    <t>ДСП ламинированная на металлических опорах</t>
  </si>
  <si>
    <t>Фанера на металлическом каркасе</t>
  </si>
  <si>
    <t>карандаш чернографитный</t>
  </si>
  <si>
    <t>5-85270-324-9</t>
  </si>
  <si>
    <t>Intel® Core™2 Duo E7400</t>
  </si>
  <si>
    <t>комплект маркеров для интерактивной доски 4 цвета</t>
  </si>
  <si>
    <t>Количество</t>
  </si>
  <si>
    <t>Стоимость за предмет</t>
  </si>
  <si>
    <t>Итоговая сумма</t>
  </si>
  <si>
    <t>Общая сумма</t>
  </si>
  <si>
    <r>
      <t>Инвертарный журнал</t>
    </r>
    <r>
      <rPr>
        <b/>
        <sz val="11"/>
        <rFont val="Calibri"/>
        <family val="2"/>
        <charset val="204"/>
        <scheme val="minor"/>
      </rPr>
      <t xml:space="preserve"> каб. 306</t>
    </r>
  </si>
  <si>
    <t>окна</t>
  </si>
  <si>
    <t>доска</t>
  </si>
  <si>
    <t>Иванова Юля Калачева Вика</t>
  </si>
  <si>
    <t>Малахова Лера Гукасян Диана</t>
  </si>
  <si>
    <t>Остапенко Соня Милостьянова Настя</t>
  </si>
  <si>
    <t>Горохова Юля Борзова Милана</t>
  </si>
  <si>
    <t>Кувалина Юля Левая Даша</t>
  </si>
  <si>
    <t>Ливенцев Лёша Уваров Денис</t>
  </si>
  <si>
    <t>Балаян Давид Тумасян Гарик</t>
  </si>
  <si>
    <t>Вязникова Настя Швецова Настя</t>
  </si>
  <si>
    <t>Калинина Алёна Наников Вова</t>
  </si>
  <si>
    <t>Леждей Мишель Гливенко Настя</t>
  </si>
  <si>
    <t>Дуванов Миша Авагимян Артур</t>
  </si>
  <si>
    <t>Бабушкин Никита Пожидаев Максим</t>
  </si>
  <si>
    <t>Руман Аня Емельянов Влад</t>
  </si>
  <si>
    <t>входная дверь</t>
  </si>
  <si>
    <t>Рогозин Стас</t>
  </si>
  <si>
    <t>Сведения об обучающихся</t>
  </si>
  <si>
    <t>Имя</t>
  </si>
  <si>
    <t>День рождения</t>
  </si>
  <si>
    <t>Адрес</t>
  </si>
  <si>
    <t>Телефон</t>
  </si>
  <si>
    <t>Имена родителей</t>
  </si>
  <si>
    <t>Юлия</t>
  </si>
  <si>
    <t>Вязникова</t>
  </si>
  <si>
    <t>Анастасия</t>
  </si>
  <si>
    <t>ул. Строителей 11, кв. 51</t>
  </si>
  <si>
    <t>55-66-77</t>
  </si>
  <si>
    <t>Иванова</t>
  </si>
  <si>
    <t>ул. Калинина, д. 3</t>
  </si>
  <si>
    <t>65-78-34</t>
  </si>
  <si>
    <t>Балаян</t>
  </si>
  <si>
    <t>Давид</t>
  </si>
  <si>
    <t>ул. Морозова 86, кв. 59</t>
  </si>
  <si>
    <t>35-85-84</t>
  </si>
  <si>
    <t>Пожидаев</t>
  </si>
  <si>
    <t>Максим</t>
  </si>
  <si>
    <t>ул. Кирова, д. 13</t>
  </si>
  <si>
    <t>36-79-54</t>
  </si>
  <si>
    <t>Бабушкин</t>
  </si>
  <si>
    <t>Никита</t>
  </si>
  <si>
    <t>ул. Октябрьская 45, кв. 98</t>
  </si>
  <si>
    <t>78-09-00</t>
  </si>
  <si>
    <t xml:space="preserve"> </t>
  </si>
  <si>
    <t>Алёна Егоровна, Алексей Дмитриевич</t>
  </si>
  <si>
    <t>Светлана Александровна, Михаил Александрович</t>
  </si>
  <si>
    <t>Сусанна Эриковна, Авар Гарикович</t>
  </si>
  <si>
    <t>Ирина Кирилловна, Андрей Иванович</t>
  </si>
  <si>
    <t>Кристина Михайловна, Станислав Андреевич</t>
  </si>
  <si>
    <t>Журнал посещаемости</t>
  </si>
  <si>
    <t>Декабрь 1-5</t>
  </si>
  <si>
    <t>Декабрь 8-12</t>
  </si>
  <si>
    <t>Декабрь 15-19</t>
  </si>
  <si>
    <t>Декабрь 22-26</t>
  </si>
  <si>
    <t>Пн</t>
  </si>
  <si>
    <t>Вт</t>
  </si>
  <si>
    <t>Ср</t>
  </si>
  <si>
    <t>Чт</t>
  </si>
  <si>
    <t>Пт</t>
  </si>
  <si>
    <r>
      <t>н</t>
    </r>
    <r>
      <rPr>
        <sz val="11"/>
        <color theme="1"/>
        <rFont val="Calibri"/>
        <family val="2"/>
        <charset val="204"/>
        <scheme val="minor"/>
      </rPr>
      <t xml:space="preserve"> - не был</t>
    </r>
  </si>
  <si>
    <r>
      <t>о</t>
    </r>
    <r>
      <rPr>
        <sz val="11"/>
        <color theme="1"/>
        <rFont val="Calibri"/>
        <family val="2"/>
        <charset val="204"/>
        <scheme val="minor"/>
      </rPr>
      <t xml:space="preserve"> -опоздал</t>
    </r>
  </si>
  <si>
    <t>о</t>
  </si>
  <si>
    <t>н</t>
  </si>
  <si>
    <t>Фамилия, имя</t>
  </si>
  <si>
    <t>Психологический опрос</t>
  </si>
  <si>
    <t>Психологический тренинг</t>
  </si>
  <si>
    <t>Инд. Результаты (макс. 12)</t>
  </si>
  <si>
    <t>Итог в баллах</t>
  </si>
  <si>
    <t>Итог в %</t>
  </si>
  <si>
    <t>Ранг</t>
  </si>
  <si>
    <t>Оценка уровня психологического комфорта</t>
  </si>
  <si>
    <t>Алексеев Алексей</t>
  </si>
  <si>
    <t>АндреевАндрей</t>
  </si>
  <si>
    <t>Антонов Антон</t>
  </si>
  <si>
    <t>Васильев Василий</t>
  </si>
  <si>
    <t>Зайцев Игорь</t>
  </si>
  <si>
    <t>Иванов Иван</t>
  </si>
  <si>
    <t>Лебедев Иван</t>
  </si>
  <si>
    <t>Петров Пётр</t>
  </si>
  <si>
    <t>Сергеев Сергей</t>
  </si>
  <si>
    <t>Соколов Сергей</t>
  </si>
  <si>
    <t>Вид деятельности</t>
  </si>
  <si>
    <t>Максимальное кол-во баллов</t>
  </si>
  <si>
    <t>Инд. результаты</t>
  </si>
  <si>
    <t>Оценка</t>
  </si>
  <si>
    <t>Критерий</t>
  </si>
  <si>
    <t>Всего</t>
  </si>
  <si>
    <t>Макс_колич_баллов</t>
  </si>
  <si>
    <r>
      <rPr>
        <b/>
        <sz val="11"/>
        <color theme="1"/>
        <rFont val="Calibri"/>
        <family val="2"/>
        <charset val="204"/>
        <scheme val="minor"/>
      </rPr>
      <t>ИТОГО</t>
    </r>
    <r>
      <rPr>
        <sz val="11"/>
        <color theme="1"/>
        <rFont val="Calibri"/>
        <family val="2"/>
        <scheme val="minor"/>
      </rPr>
      <t>_максимум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</si>
</sst>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5" formatCode="0.0%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theme="4" tint="-0.499984740745262"/>
      <name val="Times New Roman"/>
      <family val="1"/>
      <charset val="204"/>
    </font>
    <font>
      <b/>
      <i/>
      <sz val="11"/>
      <color theme="0"/>
      <name val="Calibri"/>
      <family val="2"/>
      <charset val="204"/>
      <scheme val="minor"/>
    </font>
    <font>
      <b/>
      <sz val="11"/>
      <color theme="4" tint="-0.249977111117893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9"/>
      <color indexed="81"/>
      <name val="Tahoma"/>
      <family val="2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92">
    <xf numFmtId="0" fontId="0" fillId="0" borderId="0" xfId="0"/>
    <xf numFmtId="0" fontId="0" fillId="0" borderId="0" xfId="0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9" fontId="5" fillId="3" borderId="1" xfId="3" applyFont="1" applyFill="1" applyBorder="1" applyAlignment="1">
      <alignment horizontal="center" vertical="center" wrapText="1"/>
    </xf>
    <xf numFmtId="9" fontId="5" fillId="3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textRotation="90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3" fillId="4" borderId="2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8" fillId="4" borderId="3" xfId="0" applyFont="1" applyFill="1" applyBorder="1" applyAlignment="1">
      <alignment horizontal="right" vertical="center" wrapText="1"/>
    </xf>
    <xf numFmtId="0" fontId="8" fillId="4" borderId="4" xfId="0" applyFont="1" applyFill="1" applyBorder="1" applyAlignment="1">
      <alignment horizontal="right" vertical="center" wrapText="1"/>
    </xf>
    <xf numFmtId="0" fontId="9" fillId="3" borderId="0" xfId="0" applyFont="1" applyFill="1" applyBorder="1" applyAlignment="1">
      <alignment horizontal="right" vertical="top" wrapText="1"/>
    </xf>
    <xf numFmtId="44" fontId="9" fillId="3" borderId="0" xfId="2" applyNumberFormat="1" applyFont="1" applyFill="1" applyBorder="1" applyAlignment="1">
      <alignment horizontal="right" vertical="top" wrapText="1"/>
    </xf>
    <xf numFmtId="44" fontId="9" fillId="3" borderId="6" xfId="0" applyNumberFormat="1" applyFont="1" applyFill="1" applyBorder="1" applyAlignment="1">
      <alignment horizontal="right" vertical="top" wrapText="1"/>
    </xf>
    <xf numFmtId="44" fontId="9" fillId="3" borderId="0" xfId="1" applyNumberFormat="1" applyFont="1" applyFill="1" applyBorder="1" applyAlignment="1">
      <alignment horizontal="right" vertical="top" wrapText="1"/>
    </xf>
    <xf numFmtId="44" fontId="9" fillId="3" borderId="0" xfId="0" applyNumberFormat="1" applyFont="1" applyFill="1" applyBorder="1" applyAlignment="1">
      <alignment horizontal="right" vertical="top" wrapText="1"/>
    </xf>
    <xf numFmtId="0" fontId="4" fillId="5" borderId="7" xfId="0" applyFont="1" applyFill="1" applyBorder="1" applyAlignment="1">
      <alignment wrapText="1"/>
    </xf>
    <xf numFmtId="0" fontId="4" fillId="5" borderId="8" xfId="0" applyFont="1" applyFill="1" applyBorder="1" applyAlignment="1">
      <alignment wrapText="1"/>
    </xf>
    <xf numFmtId="0" fontId="9" fillId="5" borderId="8" xfId="0" applyFont="1" applyFill="1" applyBorder="1" applyAlignment="1">
      <alignment wrapText="1"/>
    </xf>
    <xf numFmtId="0" fontId="9" fillId="5" borderId="8" xfId="0" applyFont="1" applyFill="1" applyBorder="1" applyAlignment="1">
      <alignment horizontal="right" vertical="top" wrapText="1"/>
    </xf>
    <xf numFmtId="44" fontId="9" fillId="5" borderId="9" xfId="0" applyNumberFormat="1" applyFont="1" applyFill="1" applyBorder="1" applyAlignment="1">
      <alignment wrapText="1"/>
    </xf>
    <xf numFmtId="0" fontId="4" fillId="0" borderId="0" xfId="0" applyFont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0" fillId="6" borderId="0" xfId="0" applyFill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0" fillId="6" borderId="4" xfId="0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4" fillId="6" borderId="12" xfId="0" applyFont="1" applyFill="1" applyBorder="1" applyAlignment="1">
      <alignment horizontal="center" vertical="center" wrapText="1"/>
    </xf>
    <xf numFmtId="0" fontId="0" fillId="6" borderId="11" xfId="0" applyFill="1" applyBorder="1" applyAlignment="1">
      <alignment horizontal="center" vertical="center" wrapText="1"/>
    </xf>
    <xf numFmtId="0" fontId="0" fillId="6" borderId="10" xfId="0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10" borderId="7" xfId="0" applyFont="1" applyFill="1" applyBorder="1" applyAlignment="1">
      <alignment horizontal="center"/>
    </xf>
    <xf numFmtId="0" fontId="4" fillId="10" borderId="8" xfId="0" applyFont="1" applyFill="1" applyBorder="1" applyAlignment="1">
      <alignment horizontal="center"/>
    </xf>
    <xf numFmtId="0" fontId="4" fillId="10" borderId="9" xfId="0" applyFont="1" applyFill="1" applyBorder="1" applyAlignment="1">
      <alignment horizontal="center"/>
    </xf>
    <xf numFmtId="0" fontId="4" fillId="11" borderId="7" xfId="0" applyFont="1" applyFill="1" applyBorder="1" applyAlignment="1">
      <alignment horizontal="center"/>
    </xf>
    <xf numFmtId="0" fontId="4" fillId="11" borderId="8" xfId="0" applyFont="1" applyFill="1" applyBorder="1" applyAlignment="1">
      <alignment horizontal="center"/>
    </xf>
    <xf numFmtId="0" fontId="4" fillId="11" borderId="9" xfId="0" applyFont="1" applyFill="1" applyBorder="1" applyAlignment="1">
      <alignment horizontal="center"/>
    </xf>
    <xf numFmtId="0" fontId="4" fillId="13" borderId="7" xfId="0" applyFont="1" applyFill="1" applyBorder="1" applyAlignment="1">
      <alignment horizontal="center"/>
    </xf>
    <xf numFmtId="0" fontId="4" fillId="13" borderId="8" xfId="0" applyFont="1" applyFill="1" applyBorder="1" applyAlignment="1">
      <alignment horizontal="center"/>
    </xf>
    <xf numFmtId="0" fontId="4" fillId="13" borderId="9" xfId="0" applyFont="1" applyFill="1" applyBorder="1" applyAlignment="1">
      <alignment horizontal="center"/>
    </xf>
    <xf numFmtId="0" fontId="4" fillId="15" borderId="7" xfId="0" applyFont="1" applyFill="1" applyBorder="1" applyAlignment="1">
      <alignment horizontal="center"/>
    </xf>
    <xf numFmtId="0" fontId="4" fillId="15" borderId="8" xfId="0" applyFont="1" applyFill="1" applyBorder="1" applyAlignment="1">
      <alignment horizontal="center"/>
    </xf>
    <xf numFmtId="0" fontId="4" fillId="15" borderId="9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11" borderId="1" xfId="0" applyFont="1" applyFill="1" applyBorder="1" applyAlignment="1">
      <alignment horizontal="center"/>
    </xf>
    <xf numFmtId="0" fontId="4" fillId="13" borderId="1" xfId="0" applyFont="1" applyFill="1" applyBorder="1" applyAlignment="1">
      <alignment horizontal="center"/>
    </xf>
    <xf numFmtId="0" fontId="4" fillId="15" borderId="1" xfId="0" applyFont="1" applyFill="1" applyBorder="1" applyAlignment="1">
      <alignment horizontal="center"/>
    </xf>
    <xf numFmtId="0" fontId="4" fillId="10" borderId="1" xfId="0" applyFont="1" applyFill="1" applyBorder="1" applyAlignment="1">
      <alignment horizontal="center"/>
    </xf>
    <xf numFmtId="0" fontId="0" fillId="11" borderId="1" xfId="0" applyFill="1" applyBorder="1" applyAlignment="1">
      <alignment horizontal="center"/>
    </xf>
    <xf numFmtId="0" fontId="0" fillId="13" borderId="1" xfId="0" applyFill="1" applyBorder="1" applyAlignment="1">
      <alignment horizontal="center"/>
    </xf>
    <xf numFmtId="0" fontId="0" fillId="15" borderId="1" xfId="0" applyFill="1" applyBorder="1" applyAlignment="1">
      <alignment horizontal="center"/>
    </xf>
    <xf numFmtId="0" fontId="0" fillId="10" borderId="1" xfId="0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0" fillId="14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12" borderId="1" xfId="0" applyFill="1" applyBorder="1" applyAlignment="1">
      <alignment horizontal="center" vertical="center" wrapText="1"/>
    </xf>
    <xf numFmtId="0" fontId="0" fillId="16" borderId="1" xfId="0" applyFill="1" applyBorder="1" applyAlignment="1">
      <alignment horizontal="center" vertical="center" wrapText="1"/>
    </xf>
    <xf numFmtId="0" fontId="0" fillId="17" borderId="1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12" borderId="0" xfId="0" applyFill="1" applyAlignment="1">
      <alignment horizontal="center" vertical="center" wrapText="1"/>
    </xf>
    <xf numFmtId="0" fontId="0" fillId="16" borderId="0" xfId="0" applyFill="1" applyAlignment="1">
      <alignment horizontal="center" vertical="center" wrapText="1"/>
    </xf>
    <xf numFmtId="165" fontId="14" fillId="0" borderId="13" xfId="0" applyNumberFormat="1" applyFont="1" applyBorder="1" applyAlignment="1">
      <alignment horizontal="center" vertical="center" wrapText="1"/>
    </xf>
    <xf numFmtId="165" fontId="14" fillId="0" borderId="14" xfId="0" applyNumberFormat="1" applyFont="1" applyBorder="1" applyAlignment="1">
      <alignment horizontal="center" vertical="center" wrapText="1"/>
    </xf>
    <xf numFmtId="165" fontId="0" fillId="15" borderId="1" xfId="0" applyNumberFormat="1" applyFill="1" applyBorder="1" applyAlignment="1">
      <alignment horizontal="center" vertical="center" wrapText="1"/>
    </xf>
    <xf numFmtId="165" fontId="0" fillId="0" borderId="0" xfId="0" applyNumberFormat="1" applyAlignment="1">
      <alignment horizontal="center" vertical="center" wrapText="1"/>
    </xf>
  </cellXfs>
  <cellStyles count="4">
    <cellStyle name="Денежный" xfId="2" builtinId="4"/>
    <cellStyle name="Обычный" xfId="0" builtinId="0"/>
    <cellStyle name="Процентный" xfId="3" builtinId="5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Психологическое</a:t>
            </a:r>
            <a:r>
              <a:rPr lang="ru-RU" baseline="0"/>
              <a:t> тестирование</a:t>
            </a:r>
            <a:endParaRPr lang="ru-RU"/>
          </a:p>
        </c:rich>
      </c:tx>
      <c:layout/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'Задание 1'!$B$2:$B$11</c:f>
              <c:strCache>
                <c:ptCount val="10"/>
                <c:pt idx="0">
                  <c:v>Акимова</c:v>
                </c:pt>
                <c:pt idx="1">
                  <c:v>Анисимов</c:v>
                </c:pt>
                <c:pt idx="2">
                  <c:v>Балаев</c:v>
                </c:pt>
                <c:pt idx="3">
                  <c:v>Бореев</c:v>
                </c:pt>
                <c:pt idx="4">
                  <c:v>Боркут</c:v>
                </c:pt>
                <c:pt idx="5">
                  <c:v>Воронова</c:v>
                </c:pt>
                <c:pt idx="6">
                  <c:v>Ворошилов</c:v>
                </c:pt>
                <c:pt idx="7">
                  <c:v>Иванов</c:v>
                </c:pt>
                <c:pt idx="8">
                  <c:v>Попов</c:v>
                </c:pt>
                <c:pt idx="9">
                  <c:v>Щербакова</c:v>
                </c:pt>
              </c:strCache>
            </c:strRef>
          </c:cat>
          <c:val>
            <c:numRef>
              <c:f>'Задание 1'!$G$2:$G$11</c:f>
              <c:numCache>
                <c:formatCode>0%</c:formatCode>
                <c:ptCount val="10"/>
                <c:pt idx="0">
                  <c:v>0.6725000000000001</c:v>
                </c:pt>
                <c:pt idx="1">
                  <c:v>0.76</c:v>
                </c:pt>
                <c:pt idx="2">
                  <c:v>0.82250000000000001</c:v>
                </c:pt>
                <c:pt idx="3">
                  <c:v>0.57250000000000001</c:v>
                </c:pt>
                <c:pt idx="4">
                  <c:v>0.74249999999999994</c:v>
                </c:pt>
                <c:pt idx="5">
                  <c:v>0.66749999999999998</c:v>
                </c:pt>
                <c:pt idx="6">
                  <c:v>0.82750000000000001</c:v>
                </c:pt>
                <c:pt idx="7">
                  <c:v>0.85499999999999998</c:v>
                </c:pt>
                <c:pt idx="8">
                  <c:v>0.59750000000000003</c:v>
                </c:pt>
                <c:pt idx="9">
                  <c:v>0.84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390524</xdr:colOff>
      <xdr:row>0</xdr:row>
      <xdr:rowOff>109535</xdr:rowOff>
    </xdr:from>
    <xdr:to>
      <xdr:col>14</xdr:col>
      <xdr:colOff>285749</xdr:colOff>
      <xdr:row>10</xdr:row>
      <xdr:rowOff>180975</xdr:rowOff>
    </xdr:to>
    <xdr:graphicFrame macro="">
      <xdr:nvGraphicFramePr>
        <xdr:cNvPr id="5" name="Диаграмма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D7" sqref="D7"/>
    </sheetView>
  </sheetViews>
  <sheetFormatPr defaultRowHeight="15" x14ac:dyDescent="0.25"/>
  <cols>
    <col min="1" max="1" width="9.42578125" style="1" bestFit="1" customWidth="1"/>
    <col min="2" max="2" width="12.28515625" style="1" customWidth="1"/>
    <col min="3" max="6" width="5.140625" style="1" bestFit="1" customWidth="1"/>
    <col min="7" max="7" width="6.85546875" style="1" bestFit="1" customWidth="1"/>
    <col min="8" max="8" width="28" style="1" bestFit="1" customWidth="1"/>
    <col min="9" max="16384" width="9.140625" style="1"/>
  </cols>
  <sheetData>
    <row r="1" spans="1:8" ht="112.5" customHeight="1" x14ac:dyDescent="0.25">
      <c r="A1" s="6" t="s">
        <v>0</v>
      </c>
      <c r="B1" s="6" t="s">
        <v>1</v>
      </c>
      <c r="C1" s="7" t="s">
        <v>2</v>
      </c>
      <c r="D1" s="7" t="s">
        <v>3</v>
      </c>
      <c r="E1" s="7" t="s">
        <v>4</v>
      </c>
      <c r="F1" s="7" t="s">
        <v>7</v>
      </c>
      <c r="G1" s="7" t="s">
        <v>5</v>
      </c>
      <c r="H1" s="7" t="s">
        <v>6</v>
      </c>
    </row>
    <row r="2" spans="1:8" ht="15.75" x14ac:dyDescent="0.25">
      <c r="A2" s="2">
        <v>1</v>
      </c>
      <c r="B2" s="2" t="s">
        <v>8</v>
      </c>
      <c r="C2" s="3">
        <v>0.56000000000000005</v>
      </c>
      <c r="D2" s="3">
        <v>0.76</v>
      </c>
      <c r="E2" s="3">
        <v>0.56999999999999995</v>
      </c>
      <c r="F2" s="3">
        <v>0.8</v>
      </c>
      <c r="G2" s="4">
        <f>AVERAGE(C2:F2)</f>
        <v>0.6725000000000001</v>
      </c>
      <c r="H2" s="5" t="str">
        <f>IF(G2&gt;60%,"Тестирование пройдено","Тестирование не пройдено")</f>
        <v>Тестирование пройдено</v>
      </c>
    </row>
    <row r="3" spans="1:8" ht="15.75" x14ac:dyDescent="0.25">
      <c r="A3" s="2">
        <v>2</v>
      </c>
      <c r="B3" s="2" t="s">
        <v>9</v>
      </c>
      <c r="C3" s="3">
        <v>0.85</v>
      </c>
      <c r="D3" s="3">
        <v>0.7</v>
      </c>
      <c r="E3" s="3">
        <v>0.69</v>
      </c>
      <c r="F3" s="3">
        <v>0.8</v>
      </c>
      <c r="G3" s="4">
        <f t="shared" ref="G3:G11" si="0">AVERAGE(C3:F3)</f>
        <v>0.76</v>
      </c>
      <c r="H3" s="5" t="str">
        <f t="shared" ref="H3:H11" si="1">IF(G3&gt;60%,"Тестирование пройдено","Тестирование не пройдено")</f>
        <v>Тестирование пройдено</v>
      </c>
    </row>
    <row r="4" spans="1:8" ht="15.75" x14ac:dyDescent="0.25">
      <c r="A4" s="2">
        <v>3</v>
      </c>
      <c r="B4" s="2" t="s">
        <v>10</v>
      </c>
      <c r="C4" s="3">
        <v>0.8</v>
      </c>
      <c r="D4" s="3">
        <v>0.75</v>
      </c>
      <c r="E4" s="3">
        <v>0.9</v>
      </c>
      <c r="F4" s="3">
        <v>0.84</v>
      </c>
      <c r="G4" s="4">
        <f t="shared" si="0"/>
        <v>0.82250000000000001</v>
      </c>
      <c r="H4" s="5" t="str">
        <f t="shared" si="1"/>
        <v>Тестирование пройдено</v>
      </c>
    </row>
    <row r="5" spans="1:8" ht="15.75" x14ac:dyDescent="0.25">
      <c r="A5" s="2">
        <v>4</v>
      </c>
      <c r="B5" s="2" t="s">
        <v>11</v>
      </c>
      <c r="C5" s="3">
        <v>0.52</v>
      </c>
      <c r="D5" s="3">
        <v>0.36</v>
      </c>
      <c r="E5" s="3">
        <v>0.72</v>
      </c>
      <c r="F5" s="3">
        <v>0.69</v>
      </c>
      <c r="G5" s="4">
        <f t="shared" si="0"/>
        <v>0.57250000000000001</v>
      </c>
      <c r="H5" s="5" t="str">
        <f t="shared" si="1"/>
        <v>Тестирование не пройдено</v>
      </c>
    </row>
    <row r="6" spans="1:8" ht="15.75" x14ac:dyDescent="0.25">
      <c r="A6" s="2">
        <v>5</v>
      </c>
      <c r="B6" s="2" t="s">
        <v>12</v>
      </c>
      <c r="C6" s="3">
        <v>0.79</v>
      </c>
      <c r="D6" s="3">
        <v>0.84</v>
      </c>
      <c r="E6" s="3">
        <v>0.52</v>
      </c>
      <c r="F6" s="3">
        <v>0.82</v>
      </c>
      <c r="G6" s="4">
        <f t="shared" si="0"/>
        <v>0.74249999999999994</v>
      </c>
      <c r="H6" s="5" t="str">
        <f t="shared" si="1"/>
        <v>Тестирование пройдено</v>
      </c>
    </row>
    <row r="7" spans="1:8" ht="15.75" x14ac:dyDescent="0.25">
      <c r="A7" s="2">
        <v>6</v>
      </c>
      <c r="B7" s="2" t="s">
        <v>13</v>
      </c>
      <c r="C7" s="3">
        <v>0.54</v>
      </c>
      <c r="D7" s="3">
        <v>0.78</v>
      </c>
      <c r="E7" s="3">
        <v>0.54</v>
      </c>
      <c r="F7" s="3">
        <v>0.81</v>
      </c>
      <c r="G7" s="4">
        <f t="shared" si="0"/>
        <v>0.66749999999999998</v>
      </c>
      <c r="H7" s="5" t="str">
        <f t="shared" si="1"/>
        <v>Тестирование пройдено</v>
      </c>
    </row>
    <row r="8" spans="1:8" ht="15.75" x14ac:dyDescent="0.25">
      <c r="A8" s="2">
        <v>7</v>
      </c>
      <c r="B8" s="2" t="s">
        <v>14</v>
      </c>
      <c r="C8" s="3">
        <v>0.63</v>
      </c>
      <c r="D8" s="3">
        <v>0.88</v>
      </c>
      <c r="E8" s="3">
        <v>0.94</v>
      </c>
      <c r="F8" s="3">
        <v>0.86</v>
      </c>
      <c r="G8" s="4">
        <f t="shared" si="0"/>
        <v>0.82750000000000001</v>
      </c>
      <c r="H8" s="5" t="str">
        <f t="shared" si="1"/>
        <v>Тестирование пройдено</v>
      </c>
    </row>
    <row r="9" spans="1:8" ht="15.75" x14ac:dyDescent="0.25">
      <c r="A9" s="2">
        <v>8</v>
      </c>
      <c r="B9" s="2" t="s">
        <v>15</v>
      </c>
      <c r="C9" s="3">
        <v>0.85</v>
      </c>
      <c r="D9" s="3">
        <v>0.84</v>
      </c>
      <c r="E9" s="3">
        <v>0.79</v>
      </c>
      <c r="F9" s="3">
        <v>0.94</v>
      </c>
      <c r="G9" s="4">
        <f t="shared" si="0"/>
        <v>0.85499999999999998</v>
      </c>
      <c r="H9" s="5" t="str">
        <f t="shared" si="1"/>
        <v>Тестирование пройдено</v>
      </c>
    </row>
    <row r="10" spans="1:8" ht="15.75" x14ac:dyDescent="0.25">
      <c r="A10" s="2">
        <v>9</v>
      </c>
      <c r="B10" s="2" t="s">
        <v>16</v>
      </c>
      <c r="C10" s="3">
        <v>0.61</v>
      </c>
      <c r="D10" s="3">
        <v>0.56000000000000005</v>
      </c>
      <c r="E10" s="3">
        <v>0.6</v>
      </c>
      <c r="F10" s="3">
        <v>0.62</v>
      </c>
      <c r="G10" s="4">
        <f t="shared" si="0"/>
        <v>0.59750000000000003</v>
      </c>
      <c r="H10" s="5" t="str">
        <f t="shared" si="1"/>
        <v>Тестирование не пройдено</v>
      </c>
    </row>
    <row r="11" spans="1:8" ht="15.75" x14ac:dyDescent="0.25">
      <c r="A11" s="2">
        <v>10</v>
      </c>
      <c r="B11" s="2" t="s">
        <v>17</v>
      </c>
      <c r="C11" s="3">
        <v>0.88</v>
      </c>
      <c r="D11" s="3">
        <v>0.68</v>
      </c>
      <c r="E11" s="3">
        <v>0.92</v>
      </c>
      <c r="F11" s="3">
        <v>0.88</v>
      </c>
      <c r="G11" s="4">
        <f t="shared" si="0"/>
        <v>0.84</v>
      </c>
      <c r="H11" s="5" t="str">
        <f t="shared" si="1"/>
        <v>Тестирование пройдено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opLeftCell="A8" workbookViewId="0">
      <selection activeCell="H6" sqref="H6"/>
    </sheetView>
  </sheetViews>
  <sheetFormatPr defaultRowHeight="15" x14ac:dyDescent="0.25"/>
  <cols>
    <col min="1" max="1" width="15.140625" style="9" customWidth="1"/>
    <col min="2" max="2" width="28.5703125" style="9" customWidth="1"/>
    <col min="3" max="3" width="30.5703125" style="9" customWidth="1"/>
    <col min="4" max="4" width="14.85546875" style="9" customWidth="1"/>
    <col min="5" max="5" width="15" style="9" customWidth="1"/>
    <col min="6" max="6" width="17.5703125" style="9" bestFit="1" customWidth="1"/>
    <col min="7" max="16384" width="9.140625" style="9"/>
  </cols>
  <sheetData>
    <row r="1" spans="1:6" x14ac:dyDescent="0.25">
      <c r="A1" s="26" t="s">
        <v>48</v>
      </c>
      <c r="B1" s="26"/>
    </row>
    <row r="3" spans="1:6" s="8" customFormat="1" ht="30" x14ac:dyDescent="0.25">
      <c r="A3" s="12" t="s">
        <v>18</v>
      </c>
      <c r="B3" s="13" t="s">
        <v>24</v>
      </c>
      <c r="C3" s="13" t="s">
        <v>34</v>
      </c>
      <c r="D3" s="14" t="s">
        <v>44</v>
      </c>
      <c r="E3" s="14" t="s">
        <v>45</v>
      </c>
      <c r="F3" s="15" t="s">
        <v>46</v>
      </c>
    </row>
    <row r="4" spans="1:6" x14ac:dyDescent="0.25">
      <c r="A4" s="10" t="s">
        <v>19</v>
      </c>
      <c r="B4" s="11" t="s">
        <v>25</v>
      </c>
      <c r="C4" s="11" t="s">
        <v>41</v>
      </c>
      <c r="D4" s="16">
        <v>1</v>
      </c>
      <c r="E4" s="17">
        <v>1129</v>
      </c>
      <c r="F4" s="18">
        <f>PRODUCT(D4,E4)</f>
        <v>1129</v>
      </c>
    </row>
    <row r="5" spans="1:6" x14ac:dyDescent="0.25">
      <c r="A5" s="10" t="s">
        <v>20</v>
      </c>
      <c r="B5" s="11" t="s">
        <v>26</v>
      </c>
      <c r="C5" s="11" t="s">
        <v>35</v>
      </c>
      <c r="D5" s="16">
        <v>1</v>
      </c>
      <c r="E5" s="19">
        <v>44800</v>
      </c>
      <c r="F5" s="18">
        <f t="shared" ref="F5:F12" si="0">PRODUCT(D5,E5)</f>
        <v>44800</v>
      </c>
    </row>
    <row r="6" spans="1:6" x14ac:dyDescent="0.25">
      <c r="A6" s="10" t="s">
        <v>20</v>
      </c>
      <c r="B6" s="11" t="s">
        <v>27</v>
      </c>
      <c r="C6" s="11" t="s">
        <v>36</v>
      </c>
      <c r="D6" s="16">
        <v>1</v>
      </c>
      <c r="E6" s="20">
        <v>4600</v>
      </c>
      <c r="F6" s="18">
        <f t="shared" si="0"/>
        <v>4600</v>
      </c>
    </row>
    <row r="7" spans="1:6" x14ac:dyDescent="0.25">
      <c r="A7" s="10" t="s">
        <v>20</v>
      </c>
      <c r="B7" s="11" t="s">
        <v>28</v>
      </c>
      <c r="C7" s="11" t="s">
        <v>37</v>
      </c>
      <c r="D7" s="16">
        <v>1</v>
      </c>
      <c r="E7" s="20">
        <v>6234.28</v>
      </c>
      <c r="F7" s="18">
        <f t="shared" si="0"/>
        <v>6234.28</v>
      </c>
    </row>
    <row r="8" spans="1:6" x14ac:dyDescent="0.25">
      <c r="A8" s="10" t="s">
        <v>20</v>
      </c>
      <c r="B8" s="11" t="s">
        <v>29</v>
      </c>
      <c r="C8" s="11" t="s">
        <v>42</v>
      </c>
      <c r="D8" s="16">
        <v>1</v>
      </c>
      <c r="E8" s="20">
        <v>19850</v>
      </c>
      <c r="F8" s="18">
        <f t="shared" si="0"/>
        <v>19850</v>
      </c>
    </row>
    <row r="9" spans="1:6" ht="30" x14ac:dyDescent="0.25">
      <c r="A9" s="10" t="s">
        <v>21</v>
      </c>
      <c r="B9" s="11" t="s">
        <v>30</v>
      </c>
      <c r="C9" s="11" t="s">
        <v>38</v>
      </c>
      <c r="D9" s="16">
        <v>19</v>
      </c>
      <c r="E9" s="20">
        <v>835</v>
      </c>
      <c r="F9" s="18">
        <f t="shared" si="0"/>
        <v>15865</v>
      </c>
    </row>
    <row r="10" spans="1:6" ht="30" x14ac:dyDescent="0.25">
      <c r="A10" s="10" t="s">
        <v>22</v>
      </c>
      <c r="B10" s="11" t="s">
        <v>31</v>
      </c>
      <c r="C10" s="11" t="s">
        <v>39</v>
      </c>
      <c r="D10" s="16">
        <v>40</v>
      </c>
      <c r="E10" s="20">
        <v>231.28</v>
      </c>
      <c r="F10" s="18">
        <f t="shared" si="0"/>
        <v>9251.2000000000007</v>
      </c>
    </row>
    <row r="11" spans="1:6" ht="30" customHeight="1" x14ac:dyDescent="0.25">
      <c r="A11" s="10" t="s">
        <v>23</v>
      </c>
      <c r="B11" s="11" t="s">
        <v>32</v>
      </c>
      <c r="C11" s="11" t="s">
        <v>40</v>
      </c>
      <c r="D11" s="16">
        <v>50</v>
      </c>
      <c r="E11" s="20">
        <v>8.5</v>
      </c>
      <c r="F11" s="18">
        <f t="shared" si="0"/>
        <v>425</v>
      </c>
    </row>
    <row r="12" spans="1:6" ht="30" x14ac:dyDescent="0.25">
      <c r="A12" s="10" t="s">
        <v>23</v>
      </c>
      <c r="B12" s="11" t="s">
        <v>33</v>
      </c>
      <c r="C12" s="11" t="s">
        <v>43</v>
      </c>
      <c r="D12" s="16">
        <v>2</v>
      </c>
      <c r="E12" s="20">
        <v>270</v>
      </c>
      <c r="F12" s="18">
        <f t="shared" si="0"/>
        <v>540</v>
      </c>
    </row>
    <row r="13" spans="1:6" x14ac:dyDescent="0.25">
      <c r="A13" s="21"/>
      <c r="B13" s="22"/>
      <c r="C13" s="22"/>
      <c r="D13" s="23"/>
      <c r="E13" s="24" t="s">
        <v>47</v>
      </c>
      <c r="F13" s="25">
        <f>SUM(F4:F12)</f>
        <v>102694.48</v>
      </c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H12"/>
  <sheetViews>
    <sheetView workbookViewId="0">
      <selection activeCell="H6" sqref="H6"/>
    </sheetView>
  </sheetViews>
  <sheetFormatPr defaultRowHeight="15" x14ac:dyDescent="0.25"/>
  <cols>
    <col min="1" max="2" width="9.140625" style="1"/>
    <col min="3" max="3" width="19.140625" style="1" customWidth="1"/>
    <col min="4" max="4" width="16.5703125" style="1" bestFit="1" customWidth="1"/>
    <col min="5" max="5" width="17.7109375" style="1" customWidth="1"/>
    <col min="6" max="16384" width="9.140625" style="1"/>
  </cols>
  <sheetData>
    <row r="2" spans="2:8" x14ac:dyDescent="0.25">
      <c r="B2" s="32"/>
      <c r="C2" s="33" t="s">
        <v>50</v>
      </c>
      <c r="D2" s="33"/>
      <c r="E2" s="33"/>
      <c r="F2" s="34"/>
      <c r="G2" s="27"/>
      <c r="H2" s="27"/>
    </row>
    <row r="3" spans="2:8" ht="30" x14ac:dyDescent="0.25">
      <c r="B3" s="35" t="s">
        <v>49</v>
      </c>
      <c r="C3" s="28"/>
      <c r="D3" s="28"/>
      <c r="E3" s="28"/>
      <c r="F3" s="36" t="s">
        <v>64</v>
      </c>
    </row>
    <row r="4" spans="2:8" ht="30" x14ac:dyDescent="0.25">
      <c r="B4" s="35"/>
      <c r="C4" s="29" t="s">
        <v>51</v>
      </c>
      <c r="D4" s="30"/>
      <c r="E4" s="31" t="s">
        <v>63</v>
      </c>
      <c r="F4" s="37"/>
    </row>
    <row r="5" spans="2:8" ht="30" x14ac:dyDescent="0.25">
      <c r="B5" s="35"/>
      <c r="C5" s="29" t="s">
        <v>52</v>
      </c>
      <c r="D5" s="30" t="s">
        <v>60</v>
      </c>
      <c r="E5" s="31" t="s">
        <v>58</v>
      </c>
      <c r="F5" s="37"/>
    </row>
    <row r="6" spans="2:8" ht="45" x14ac:dyDescent="0.25">
      <c r="B6" s="35"/>
      <c r="C6" s="29" t="s">
        <v>53</v>
      </c>
      <c r="D6" s="30" t="s">
        <v>57</v>
      </c>
      <c r="E6" s="31" t="s">
        <v>59</v>
      </c>
      <c r="F6" s="37"/>
    </row>
    <row r="7" spans="2:8" ht="30" x14ac:dyDescent="0.25">
      <c r="B7" s="35"/>
      <c r="C7" s="29" t="s">
        <v>54</v>
      </c>
      <c r="D7" s="30" t="s">
        <v>56</v>
      </c>
      <c r="E7" s="31" t="s">
        <v>61</v>
      </c>
      <c r="F7" s="37"/>
    </row>
    <row r="8" spans="2:8" ht="45" x14ac:dyDescent="0.25">
      <c r="B8" s="35"/>
      <c r="C8" s="29" t="s">
        <v>55</v>
      </c>
      <c r="D8" s="30" t="s">
        <v>65</v>
      </c>
      <c r="E8" s="31" t="s">
        <v>62</v>
      </c>
      <c r="F8" s="37"/>
    </row>
    <row r="9" spans="2:8" x14ac:dyDescent="0.25">
      <c r="B9" s="38"/>
      <c r="C9" s="39"/>
      <c r="D9" s="39"/>
      <c r="E9" s="39"/>
      <c r="F9" s="40"/>
    </row>
    <row r="10" spans="2:8" x14ac:dyDescent="0.25">
      <c r="B10" s="27"/>
    </row>
    <row r="11" spans="2:8" x14ac:dyDescent="0.25">
      <c r="B11" s="27"/>
    </row>
    <row r="12" spans="2:8" x14ac:dyDescent="0.25">
      <c r="B12" s="27"/>
    </row>
  </sheetData>
  <mergeCells count="2">
    <mergeCell ref="B3:B9"/>
    <mergeCell ref="C2:E2"/>
  </mergeCells>
  <pageMargins left="0.7" right="0.7" top="0.75" bottom="0.75" header="0.3" footer="0.3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>
      <selection activeCell="A4" sqref="A4:B8"/>
    </sheetView>
  </sheetViews>
  <sheetFormatPr defaultRowHeight="15.75" x14ac:dyDescent="0.25"/>
  <cols>
    <col min="1" max="2" width="11.140625" style="43" bestFit="1" customWidth="1"/>
    <col min="3" max="3" width="11.28515625" style="43" bestFit="1" customWidth="1"/>
    <col min="4" max="4" width="26.42578125" style="43" bestFit="1" customWidth="1"/>
    <col min="5" max="5" width="10.140625" style="43" bestFit="1" customWidth="1"/>
    <col min="6" max="6" width="23.85546875" style="43" customWidth="1"/>
    <col min="7" max="16384" width="9.140625" style="43"/>
  </cols>
  <sheetData>
    <row r="1" spans="1:7" ht="15" customHeight="1" x14ac:dyDescent="0.25">
      <c r="A1" s="46" t="s">
        <v>66</v>
      </c>
      <c r="B1" s="46"/>
      <c r="C1" s="46"/>
      <c r="D1" s="46"/>
      <c r="E1" s="46"/>
      <c r="F1" s="46"/>
    </row>
    <row r="3" spans="1:7" s="44" customFormat="1" ht="31.5" x14ac:dyDescent="0.25">
      <c r="A3" s="44" t="s">
        <v>1</v>
      </c>
      <c r="B3" s="44" t="s">
        <v>67</v>
      </c>
      <c r="C3" s="44" t="s">
        <v>68</v>
      </c>
      <c r="D3" s="44" t="s">
        <v>69</v>
      </c>
      <c r="E3" s="44" t="s">
        <v>70</v>
      </c>
      <c r="F3" s="44" t="s">
        <v>71</v>
      </c>
    </row>
    <row r="4" spans="1:7" ht="31.5" x14ac:dyDescent="0.25">
      <c r="A4" s="43" t="s">
        <v>77</v>
      </c>
      <c r="B4" s="43" t="s">
        <v>72</v>
      </c>
      <c r="C4" s="45">
        <v>36411</v>
      </c>
      <c r="D4" s="43" t="s">
        <v>78</v>
      </c>
      <c r="E4" s="43" t="s">
        <v>79</v>
      </c>
      <c r="F4" s="43" t="s">
        <v>93</v>
      </c>
      <c r="G4" s="43" t="s">
        <v>92</v>
      </c>
    </row>
    <row r="5" spans="1:7" ht="63" x14ac:dyDescent="0.25">
      <c r="A5" s="43" t="s">
        <v>73</v>
      </c>
      <c r="B5" s="43" t="s">
        <v>74</v>
      </c>
      <c r="C5" s="45">
        <v>36292</v>
      </c>
      <c r="D5" s="43" t="s">
        <v>75</v>
      </c>
      <c r="E5" s="43" t="s">
        <v>76</v>
      </c>
      <c r="F5" s="43" t="s">
        <v>94</v>
      </c>
    </row>
    <row r="6" spans="1:7" ht="31.5" x14ac:dyDescent="0.25">
      <c r="A6" s="43" t="s">
        <v>80</v>
      </c>
      <c r="B6" s="43" t="s">
        <v>81</v>
      </c>
      <c r="C6" s="45">
        <v>36768</v>
      </c>
      <c r="D6" s="43" t="s">
        <v>82</v>
      </c>
      <c r="E6" s="43" t="s">
        <v>83</v>
      </c>
      <c r="F6" s="43" t="s">
        <v>95</v>
      </c>
    </row>
    <row r="7" spans="1:7" ht="31.5" x14ac:dyDescent="0.25">
      <c r="A7" s="43" t="s">
        <v>84</v>
      </c>
      <c r="B7" s="43" t="s">
        <v>85</v>
      </c>
      <c r="C7" s="45">
        <v>36257</v>
      </c>
      <c r="D7" s="43" t="s">
        <v>86</v>
      </c>
      <c r="E7" s="43" t="s">
        <v>87</v>
      </c>
      <c r="F7" s="43" t="s">
        <v>96</v>
      </c>
    </row>
    <row r="8" spans="1:7" ht="47.25" x14ac:dyDescent="0.25">
      <c r="A8" s="43" t="s">
        <v>88</v>
      </c>
      <c r="B8" s="43" t="s">
        <v>89</v>
      </c>
      <c r="C8" s="45">
        <v>36332</v>
      </c>
      <c r="D8" s="43" t="s">
        <v>90</v>
      </c>
      <c r="E8" s="43" t="s">
        <v>91</v>
      </c>
      <c r="F8" s="43" t="s">
        <v>97</v>
      </c>
    </row>
  </sheetData>
  <mergeCells count="1">
    <mergeCell ref="A1:F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9"/>
  <sheetViews>
    <sheetView workbookViewId="0">
      <selection activeCell="M12" sqref="M12"/>
    </sheetView>
  </sheetViews>
  <sheetFormatPr defaultRowHeight="15" x14ac:dyDescent="0.25"/>
  <cols>
    <col min="1" max="1" width="10.42578125" bestFit="1" customWidth="1"/>
    <col min="2" max="2" width="10.140625" bestFit="1" customWidth="1"/>
    <col min="3" max="3" width="3.42578125" bestFit="1" customWidth="1"/>
    <col min="4" max="4" width="3" bestFit="1" customWidth="1"/>
    <col min="5" max="5" width="3.28515625" bestFit="1" customWidth="1"/>
    <col min="6" max="6" width="3" bestFit="1" customWidth="1"/>
    <col min="7" max="7" width="3.140625" bestFit="1" customWidth="1"/>
    <col min="8" max="8" width="3.42578125" bestFit="1" customWidth="1"/>
    <col min="9" max="9" width="3" bestFit="1" customWidth="1"/>
    <col min="10" max="10" width="3.28515625" bestFit="1" customWidth="1"/>
    <col min="11" max="11" width="3" bestFit="1" customWidth="1"/>
    <col min="12" max="12" width="3.140625" bestFit="1" customWidth="1"/>
    <col min="13" max="13" width="3.42578125" bestFit="1" customWidth="1"/>
    <col min="14" max="14" width="3" bestFit="1" customWidth="1"/>
    <col min="15" max="15" width="3.28515625" bestFit="1" customWidth="1"/>
    <col min="16" max="16" width="3" bestFit="1" customWidth="1"/>
    <col min="17" max="17" width="3.140625" bestFit="1" customWidth="1"/>
    <col min="18" max="18" width="3.42578125" bestFit="1" customWidth="1"/>
    <col min="19" max="19" width="3" bestFit="1" customWidth="1"/>
    <col min="20" max="20" width="3.28515625" bestFit="1" customWidth="1"/>
    <col min="21" max="21" width="3" bestFit="1" customWidth="1"/>
    <col min="22" max="22" width="3.140625" bestFit="1" customWidth="1"/>
    <col min="23" max="23" width="13.7109375" customWidth="1"/>
  </cols>
  <sheetData>
    <row r="1" spans="1:23" x14ac:dyDescent="0.25">
      <c r="A1" s="48" t="s">
        <v>98</v>
      </c>
      <c r="B1" s="48"/>
      <c r="C1" s="48"/>
    </row>
    <row r="3" spans="1:23" x14ac:dyDescent="0.25">
      <c r="C3" s="52" t="s">
        <v>99</v>
      </c>
      <c r="D3" s="53"/>
      <c r="E3" s="53"/>
      <c r="F3" s="53"/>
      <c r="G3" s="54"/>
      <c r="H3" s="55" t="s">
        <v>100</v>
      </c>
      <c r="I3" s="56"/>
      <c r="J3" s="56"/>
      <c r="K3" s="56"/>
      <c r="L3" s="57"/>
      <c r="M3" s="58" t="s">
        <v>101</v>
      </c>
      <c r="N3" s="59"/>
      <c r="O3" s="59"/>
      <c r="P3" s="59"/>
      <c r="Q3" s="60"/>
      <c r="R3" s="49" t="s">
        <v>102</v>
      </c>
      <c r="S3" s="50"/>
      <c r="T3" s="50"/>
      <c r="U3" s="50"/>
      <c r="V3" s="51"/>
    </row>
    <row r="4" spans="1:23" x14ac:dyDescent="0.25">
      <c r="A4" s="47" t="s">
        <v>1</v>
      </c>
      <c r="B4" s="47" t="s">
        <v>67</v>
      </c>
      <c r="C4" s="62" t="s">
        <v>103</v>
      </c>
      <c r="D4" s="62" t="s">
        <v>104</v>
      </c>
      <c r="E4" s="62" t="s">
        <v>105</v>
      </c>
      <c r="F4" s="62" t="s">
        <v>106</v>
      </c>
      <c r="G4" s="62" t="s">
        <v>107</v>
      </c>
      <c r="H4" s="63" t="s">
        <v>103</v>
      </c>
      <c r="I4" s="63" t="s">
        <v>104</v>
      </c>
      <c r="J4" s="63" t="s">
        <v>105</v>
      </c>
      <c r="K4" s="63" t="s">
        <v>106</v>
      </c>
      <c r="L4" s="63" t="s">
        <v>107</v>
      </c>
      <c r="M4" s="64" t="s">
        <v>103</v>
      </c>
      <c r="N4" s="64" t="s">
        <v>104</v>
      </c>
      <c r="O4" s="64" t="s">
        <v>105</v>
      </c>
      <c r="P4" s="64" t="s">
        <v>106</v>
      </c>
      <c r="Q4" s="64" t="s">
        <v>107</v>
      </c>
      <c r="R4" s="65" t="s">
        <v>103</v>
      </c>
      <c r="S4" s="65" t="s">
        <v>104</v>
      </c>
      <c r="T4" s="65" t="s">
        <v>105</v>
      </c>
      <c r="U4" s="65" t="s">
        <v>106</v>
      </c>
      <c r="V4" s="65" t="s">
        <v>107</v>
      </c>
      <c r="W4" s="61" t="s">
        <v>108</v>
      </c>
    </row>
    <row r="5" spans="1:23" x14ac:dyDescent="0.25">
      <c r="A5" t="s">
        <v>77</v>
      </c>
      <c r="B5" t="s">
        <v>72</v>
      </c>
      <c r="C5" s="66"/>
      <c r="D5" s="66"/>
      <c r="E5" s="66"/>
      <c r="F5" s="66"/>
      <c r="G5" s="66"/>
      <c r="H5" s="67"/>
      <c r="I5" s="67"/>
      <c r="J5" s="67" t="s">
        <v>111</v>
      </c>
      <c r="K5" s="67"/>
      <c r="L5" s="67"/>
      <c r="M5" s="68"/>
      <c r="N5" s="68"/>
      <c r="O5" s="68"/>
      <c r="P5" s="68"/>
      <c r="Q5" s="68"/>
      <c r="R5" s="69"/>
      <c r="S5" s="69" t="s">
        <v>110</v>
      </c>
      <c r="T5" s="69"/>
      <c r="U5" s="69"/>
      <c r="V5" s="69"/>
      <c r="W5" s="61" t="s">
        <v>109</v>
      </c>
    </row>
    <row r="6" spans="1:23" x14ac:dyDescent="0.25">
      <c r="A6" t="s">
        <v>73</v>
      </c>
      <c r="B6" t="s">
        <v>74</v>
      </c>
      <c r="C6" s="66"/>
      <c r="D6" s="66"/>
      <c r="E6" s="66"/>
      <c r="F6" s="66"/>
      <c r="G6" s="66"/>
      <c r="H6" s="67"/>
      <c r="I6" s="67"/>
      <c r="J6" s="67"/>
      <c r="K6" s="67"/>
      <c r="L6" s="67"/>
      <c r="M6" s="68"/>
      <c r="N6" s="68"/>
      <c r="O6" s="68" t="s">
        <v>111</v>
      </c>
      <c r="P6" s="68"/>
      <c r="Q6" s="68"/>
      <c r="R6" s="69"/>
      <c r="S6" s="69"/>
      <c r="T6" s="69"/>
      <c r="U6" s="69"/>
      <c r="V6" s="69"/>
    </row>
    <row r="7" spans="1:23" x14ac:dyDescent="0.25">
      <c r="A7" t="s">
        <v>80</v>
      </c>
      <c r="B7" t="s">
        <v>81</v>
      </c>
      <c r="C7" s="66"/>
      <c r="D7" s="66"/>
      <c r="E7" s="66" t="s">
        <v>110</v>
      </c>
      <c r="F7" s="66"/>
      <c r="G7" s="66"/>
      <c r="H7" s="67"/>
      <c r="I7" s="67"/>
      <c r="J7" s="67"/>
      <c r="K7" s="67"/>
      <c r="L7" s="67"/>
      <c r="M7" s="68"/>
      <c r="N7" s="68"/>
      <c r="O7" s="68"/>
      <c r="P7" s="68"/>
      <c r="Q7" s="68" t="s">
        <v>110</v>
      </c>
      <c r="R7" s="69"/>
      <c r="S7" s="69"/>
      <c r="T7" s="69"/>
      <c r="U7" s="69"/>
      <c r="V7" s="69"/>
    </row>
    <row r="8" spans="1:23" x14ac:dyDescent="0.25">
      <c r="A8" t="s">
        <v>84</v>
      </c>
      <c r="B8" t="s">
        <v>85</v>
      </c>
      <c r="C8" s="66"/>
      <c r="D8" s="66"/>
      <c r="E8" s="66" t="s">
        <v>111</v>
      </c>
      <c r="F8" s="66" t="s">
        <v>111</v>
      </c>
      <c r="G8" s="66" t="s">
        <v>110</v>
      </c>
      <c r="H8" s="67"/>
      <c r="I8" s="67"/>
      <c r="J8" s="67" t="s">
        <v>110</v>
      </c>
      <c r="K8" s="67"/>
      <c r="L8" s="67"/>
      <c r="M8" s="68"/>
      <c r="N8" s="68"/>
      <c r="O8" s="68"/>
      <c r="P8" s="68" t="s">
        <v>111</v>
      </c>
      <c r="Q8" s="68"/>
      <c r="R8" s="69"/>
      <c r="S8" s="69" t="s">
        <v>111</v>
      </c>
      <c r="T8" s="69"/>
      <c r="U8" s="69"/>
      <c r="V8" s="69"/>
    </row>
    <row r="9" spans="1:23" x14ac:dyDescent="0.25">
      <c r="A9" t="s">
        <v>88</v>
      </c>
      <c r="B9" t="s">
        <v>89</v>
      </c>
      <c r="C9" s="66"/>
      <c r="D9" s="66" t="s">
        <v>110</v>
      </c>
      <c r="E9" s="66" t="s">
        <v>110</v>
      </c>
      <c r="F9" s="66" t="s">
        <v>110</v>
      </c>
      <c r="G9" s="66"/>
      <c r="H9" s="67" t="s">
        <v>110</v>
      </c>
      <c r="I9" s="67"/>
      <c r="J9" s="67" t="s">
        <v>110</v>
      </c>
      <c r="K9" s="67"/>
      <c r="L9" s="67"/>
      <c r="M9" s="68"/>
      <c r="N9" s="68" t="s">
        <v>111</v>
      </c>
      <c r="O9" s="68"/>
      <c r="P9" s="68"/>
      <c r="Q9" s="68"/>
      <c r="R9" s="69"/>
      <c r="S9" s="69"/>
      <c r="T9" s="69"/>
      <c r="U9" s="69"/>
      <c r="V9" s="69"/>
    </row>
  </sheetData>
  <mergeCells count="5">
    <mergeCell ref="C3:G3"/>
    <mergeCell ref="H3:L3"/>
    <mergeCell ref="M3:Q3"/>
    <mergeCell ref="R3:V3"/>
    <mergeCell ref="A1:C1"/>
  </mergeCells>
  <pageMargins left="0.7" right="0.7" top="0.75" bottom="0.75" header="0.3" footer="0.3"/>
  <ignoredErrors>
    <ignoredError sqref="C3 H3 M3 R3" twoDigitTextYear="1"/>
  </ignoredErrors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"/>
  <sheetViews>
    <sheetView tabSelected="1" topLeftCell="A3" workbookViewId="0">
      <selection activeCell="O4" sqref="O4"/>
    </sheetView>
  </sheetViews>
  <sheetFormatPr defaultRowHeight="15" x14ac:dyDescent="0.25"/>
  <cols>
    <col min="1" max="1" width="19.28515625" style="1" customWidth="1"/>
    <col min="2" max="11" width="4.28515625" style="1" customWidth="1"/>
    <col min="12" max="12" width="7.7109375" style="1" customWidth="1"/>
    <col min="13" max="13" width="9.140625" style="91"/>
    <col min="14" max="15" width="9.140625" style="1"/>
    <col min="16" max="16" width="2.42578125" style="1" customWidth="1"/>
    <col min="17" max="17" width="24.85546875" style="41" customWidth="1"/>
    <col min="18" max="18" width="28.85546875" style="1" bestFit="1" customWidth="1"/>
    <col min="19" max="16384" width="9.140625" style="1"/>
  </cols>
  <sheetData>
    <row r="1" spans="1:18" x14ac:dyDescent="0.25">
      <c r="A1" s="42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</row>
    <row r="2" spans="1:18" ht="75" customHeight="1" x14ac:dyDescent="0.25">
      <c r="A2" s="71" t="s">
        <v>112</v>
      </c>
      <c r="B2" s="72" t="s">
        <v>113</v>
      </c>
      <c r="C2" s="73"/>
      <c r="D2" s="73"/>
      <c r="E2" s="74"/>
      <c r="F2" s="72" t="s">
        <v>114</v>
      </c>
      <c r="G2" s="73"/>
      <c r="H2" s="73"/>
      <c r="I2" s="74"/>
      <c r="J2" s="72" t="s">
        <v>115</v>
      </c>
      <c r="K2" s="74"/>
      <c r="L2" s="71" t="s">
        <v>116</v>
      </c>
      <c r="M2" s="88" t="s">
        <v>117</v>
      </c>
      <c r="N2" s="71" t="s">
        <v>118</v>
      </c>
      <c r="O2" s="71" t="s">
        <v>119</v>
      </c>
    </row>
    <row r="3" spans="1:18" x14ac:dyDescent="0.25">
      <c r="A3" s="75"/>
      <c r="B3" s="76">
        <v>1</v>
      </c>
      <c r="C3" s="76">
        <v>2</v>
      </c>
      <c r="D3" s="76">
        <v>3</v>
      </c>
      <c r="E3" s="76">
        <v>4</v>
      </c>
      <c r="F3" s="76">
        <v>1</v>
      </c>
      <c r="G3" s="76">
        <v>2</v>
      </c>
      <c r="H3" s="76">
        <v>3</v>
      </c>
      <c r="I3" s="76">
        <v>4</v>
      </c>
      <c r="J3" s="76">
        <v>1</v>
      </c>
      <c r="K3" s="76">
        <v>2</v>
      </c>
      <c r="L3" s="75"/>
      <c r="M3" s="89"/>
      <c r="N3" s="75"/>
      <c r="O3" s="75"/>
    </row>
    <row r="4" spans="1:18" x14ac:dyDescent="0.25">
      <c r="A4" s="77" t="s">
        <v>120</v>
      </c>
      <c r="B4" s="81">
        <v>10</v>
      </c>
      <c r="C4" s="81">
        <v>9</v>
      </c>
      <c r="D4" s="81">
        <v>9</v>
      </c>
      <c r="E4" s="81">
        <v>10</v>
      </c>
      <c r="F4" s="82">
        <v>7</v>
      </c>
      <c r="G4" s="82">
        <v>8</v>
      </c>
      <c r="H4" s="82">
        <v>8</v>
      </c>
      <c r="I4" s="82">
        <v>8</v>
      </c>
      <c r="J4" s="83">
        <v>11</v>
      </c>
      <c r="K4" s="83">
        <v>11</v>
      </c>
      <c r="L4" s="80">
        <f>SUM(B4:K4)</f>
        <v>91</v>
      </c>
      <c r="M4" s="90">
        <f>L4/$K$18</f>
        <v>0.94791666666666663</v>
      </c>
      <c r="N4" s="84">
        <f>_xlfn.RANK.EQ(L4,$L$4:$L$13)</f>
        <v>2</v>
      </c>
      <c r="O4" s="70" t="b">
        <f>IF(M4&gt;$R$10,"отлично",IF(M4&gt;$R$11,"хорошо",IF(M4&gt;$R$12,"удовлетворительно")))</f>
        <v>0</v>
      </c>
      <c r="Q4" s="77" t="s">
        <v>130</v>
      </c>
      <c r="R4" s="77" t="s">
        <v>131</v>
      </c>
    </row>
    <row r="5" spans="1:18" x14ac:dyDescent="0.25">
      <c r="A5" s="77" t="s">
        <v>121</v>
      </c>
      <c r="B5" s="81">
        <v>8</v>
      </c>
      <c r="C5" s="81">
        <v>9</v>
      </c>
      <c r="D5" s="81">
        <v>10</v>
      </c>
      <c r="E5" s="81">
        <v>8</v>
      </c>
      <c r="F5" s="82">
        <v>8</v>
      </c>
      <c r="G5" s="82">
        <v>8</v>
      </c>
      <c r="H5" s="82">
        <v>7</v>
      </c>
      <c r="I5" s="82">
        <v>7</v>
      </c>
      <c r="J5" s="83">
        <v>10</v>
      </c>
      <c r="K5" s="83">
        <v>10</v>
      </c>
      <c r="L5" s="80">
        <f t="shared" ref="L5:L13" si="0">SUM(B5:K5)</f>
        <v>85</v>
      </c>
      <c r="M5" s="90">
        <f t="shared" ref="M5:M13" si="1">L5/$K$18</f>
        <v>0.88541666666666663</v>
      </c>
      <c r="N5" s="84">
        <f t="shared" ref="N5:N13" si="2">_xlfn.RANK.EQ(L5,$L$4:$L$13)</f>
        <v>5</v>
      </c>
      <c r="O5" s="70" t="b">
        <f t="shared" ref="O5:O13" si="3">IF(M5&gt;$R$10,"отлично",IF(M5&gt;$R$11,"хорошо",IF(M5&gt;$R$12,"удовлетворительно")))</f>
        <v>0</v>
      </c>
      <c r="Q5" s="77" t="s">
        <v>113</v>
      </c>
      <c r="R5" s="78">
        <v>10</v>
      </c>
    </row>
    <row r="6" spans="1:18" ht="15" customHeight="1" x14ac:dyDescent="0.25">
      <c r="A6" s="77" t="s">
        <v>122</v>
      </c>
      <c r="B6" s="81">
        <v>8</v>
      </c>
      <c r="C6" s="81">
        <v>8</v>
      </c>
      <c r="D6" s="81">
        <v>9</v>
      </c>
      <c r="E6" s="81">
        <v>7</v>
      </c>
      <c r="F6" s="82">
        <v>8</v>
      </c>
      <c r="G6" s="82">
        <v>6</v>
      </c>
      <c r="H6" s="82">
        <v>6</v>
      </c>
      <c r="I6" s="82">
        <v>8</v>
      </c>
      <c r="J6" s="83">
        <v>10</v>
      </c>
      <c r="K6" s="83">
        <v>12</v>
      </c>
      <c r="L6" s="80">
        <f t="shared" si="0"/>
        <v>82</v>
      </c>
      <c r="M6" s="90">
        <f t="shared" si="1"/>
        <v>0.85416666666666663</v>
      </c>
      <c r="N6" s="84">
        <f t="shared" si="2"/>
        <v>8</v>
      </c>
      <c r="O6" s="70" t="b">
        <f t="shared" si="3"/>
        <v>0</v>
      </c>
      <c r="Q6" s="77" t="s">
        <v>114</v>
      </c>
      <c r="R6" s="78">
        <v>8</v>
      </c>
    </row>
    <row r="7" spans="1:18" x14ac:dyDescent="0.25">
      <c r="A7" s="77" t="s">
        <v>123</v>
      </c>
      <c r="B7" s="81">
        <v>9</v>
      </c>
      <c r="C7" s="81">
        <v>9</v>
      </c>
      <c r="D7" s="81">
        <v>9</v>
      </c>
      <c r="E7" s="81">
        <v>9</v>
      </c>
      <c r="F7" s="82">
        <v>6</v>
      </c>
      <c r="G7" s="82">
        <v>7</v>
      </c>
      <c r="H7" s="82">
        <v>6</v>
      </c>
      <c r="I7" s="82">
        <v>6</v>
      </c>
      <c r="J7" s="83">
        <v>11</v>
      </c>
      <c r="K7" s="83">
        <v>11</v>
      </c>
      <c r="L7" s="80">
        <f t="shared" si="0"/>
        <v>83</v>
      </c>
      <c r="M7" s="90">
        <f t="shared" si="1"/>
        <v>0.86458333333333337</v>
      </c>
      <c r="N7" s="84">
        <f t="shared" si="2"/>
        <v>7</v>
      </c>
      <c r="O7" s="70" t="b">
        <f t="shared" si="3"/>
        <v>0</v>
      </c>
      <c r="Q7" s="77" t="s">
        <v>132</v>
      </c>
      <c r="R7" s="78">
        <v>12</v>
      </c>
    </row>
    <row r="8" spans="1:18" x14ac:dyDescent="0.25">
      <c r="A8" s="77" t="s">
        <v>124</v>
      </c>
      <c r="B8" s="81">
        <v>7</v>
      </c>
      <c r="C8" s="81">
        <v>8</v>
      </c>
      <c r="D8" s="81">
        <v>9</v>
      </c>
      <c r="E8" s="81">
        <v>10</v>
      </c>
      <c r="F8" s="82">
        <v>7</v>
      </c>
      <c r="G8" s="82">
        <v>7</v>
      </c>
      <c r="H8" s="82">
        <v>7</v>
      </c>
      <c r="I8" s="82">
        <v>6</v>
      </c>
      <c r="J8" s="83">
        <v>12</v>
      </c>
      <c r="K8" s="83">
        <v>11</v>
      </c>
      <c r="L8" s="80">
        <f t="shared" si="0"/>
        <v>84</v>
      </c>
      <c r="M8" s="90">
        <f t="shared" si="1"/>
        <v>0.875</v>
      </c>
      <c r="N8" s="84">
        <f t="shared" si="2"/>
        <v>6</v>
      </c>
      <c r="O8" s="70" t="b">
        <f t="shared" si="3"/>
        <v>0</v>
      </c>
    </row>
    <row r="9" spans="1:18" x14ac:dyDescent="0.25">
      <c r="A9" s="77" t="s">
        <v>125</v>
      </c>
      <c r="B9" s="81">
        <v>8</v>
      </c>
      <c r="C9" s="81">
        <v>9</v>
      </c>
      <c r="D9" s="81">
        <v>8</v>
      </c>
      <c r="E9" s="81">
        <v>7</v>
      </c>
      <c r="F9" s="82">
        <v>10</v>
      </c>
      <c r="G9" s="82">
        <v>7</v>
      </c>
      <c r="H9" s="82">
        <v>8</v>
      </c>
      <c r="I9" s="82">
        <v>8</v>
      </c>
      <c r="J9" s="83">
        <v>11</v>
      </c>
      <c r="K9" s="83">
        <v>12</v>
      </c>
      <c r="L9" s="80">
        <f t="shared" si="0"/>
        <v>88</v>
      </c>
      <c r="M9" s="90">
        <f t="shared" si="1"/>
        <v>0.91666666666666663</v>
      </c>
      <c r="N9" s="84">
        <f t="shared" si="2"/>
        <v>4</v>
      </c>
      <c r="O9" s="70" t="b">
        <f t="shared" si="3"/>
        <v>0</v>
      </c>
      <c r="Q9" s="77" t="s">
        <v>133</v>
      </c>
      <c r="R9" s="77" t="s">
        <v>134</v>
      </c>
    </row>
    <row r="10" spans="1:18" x14ac:dyDescent="0.25">
      <c r="A10" s="77" t="s">
        <v>126</v>
      </c>
      <c r="B10" s="81">
        <v>6</v>
      </c>
      <c r="C10" s="81">
        <v>10</v>
      </c>
      <c r="D10" s="81">
        <v>10</v>
      </c>
      <c r="E10" s="81">
        <v>10</v>
      </c>
      <c r="F10" s="82">
        <v>9</v>
      </c>
      <c r="G10" s="82">
        <v>8</v>
      </c>
      <c r="H10" s="82">
        <v>8</v>
      </c>
      <c r="I10" s="82">
        <v>8</v>
      </c>
      <c r="J10" s="83">
        <v>10</v>
      </c>
      <c r="K10" s="83">
        <v>10</v>
      </c>
      <c r="L10" s="80">
        <f t="shared" si="0"/>
        <v>89</v>
      </c>
      <c r="M10" s="90">
        <f t="shared" si="1"/>
        <v>0.92708333333333337</v>
      </c>
      <c r="N10" s="84">
        <f t="shared" si="2"/>
        <v>3</v>
      </c>
      <c r="O10" s="70" t="b">
        <f t="shared" si="3"/>
        <v>0</v>
      </c>
      <c r="Q10" s="78">
        <v>5</v>
      </c>
      <c r="R10" s="78">
        <v>90</v>
      </c>
    </row>
    <row r="11" spans="1:18" x14ac:dyDescent="0.25">
      <c r="A11" s="77" t="s">
        <v>127</v>
      </c>
      <c r="B11" s="81">
        <v>8</v>
      </c>
      <c r="C11" s="81">
        <v>8</v>
      </c>
      <c r="D11" s="81">
        <v>8</v>
      </c>
      <c r="E11" s="81">
        <v>9</v>
      </c>
      <c r="F11" s="82">
        <v>7</v>
      </c>
      <c r="G11" s="82">
        <v>7</v>
      </c>
      <c r="H11" s="82">
        <v>7</v>
      </c>
      <c r="I11" s="82">
        <v>7</v>
      </c>
      <c r="J11" s="83">
        <v>10</v>
      </c>
      <c r="K11" s="83">
        <v>10</v>
      </c>
      <c r="L11" s="80">
        <f t="shared" si="0"/>
        <v>81</v>
      </c>
      <c r="M11" s="90">
        <f t="shared" si="1"/>
        <v>0.84375</v>
      </c>
      <c r="N11" s="84">
        <f t="shared" si="2"/>
        <v>10</v>
      </c>
      <c r="O11" s="70" t="b">
        <f t="shared" si="3"/>
        <v>0</v>
      </c>
      <c r="Q11" s="78">
        <v>4</v>
      </c>
      <c r="R11" s="78">
        <v>81</v>
      </c>
    </row>
    <row r="12" spans="1:18" x14ac:dyDescent="0.25">
      <c r="A12" s="77" t="s">
        <v>128</v>
      </c>
      <c r="B12" s="81">
        <v>7</v>
      </c>
      <c r="C12" s="81">
        <v>7</v>
      </c>
      <c r="D12" s="81">
        <v>9</v>
      </c>
      <c r="E12" s="81">
        <v>9</v>
      </c>
      <c r="F12" s="82">
        <v>6</v>
      </c>
      <c r="G12" s="82">
        <v>7</v>
      </c>
      <c r="H12" s="82">
        <v>7</v>
      </c>
      <c r="I12" s="82">
        <v>7</v>
      </c>
      <c r="J12" s="83">
        <v>11</v>
      </c>
      <c r="K12" s="83">
        <v>12</v>
      </c>
      <c r="L12" s="80">
        <f t="shared" si="0"/>
        <v>82</v>
      </c>
      <c r="M12" s="90">
        <f t="shared" si="1"/>
        <v>0.85416666666666663</v>
      </c>
      <c r="N12" s="84">
        <f t="shared" si="2"/>
        <v>8</v>
      </c>
      <c r="O12" s="70" t="b">
        <f t="shared" si="3"/>
        <v>0</v>
      </c>
      <c r="Q12" s="78">
        <v>3</v>
      </c>
      <c r="R12" s="78">
        <v>75</v>
      </c>
    </row>
    <row r="13" spans="1:18" x14ac:dyDescent="0.25">
      <c r="A13" s="77" t="s">
        <v>129</v>
      </c>
      <c r="B13" s="81">
        <v>10</v>
      </c>
      <c r="C13" s="81">
        <v>9</v>
      </c>
      <c r="D13" s="81">
        <v>10</v>
      </c>
      <c r="E13" s="81">
        <v>10</v>
      </c>
      <c r="F13" s="82">
        <v>8</v>
      </c>
      <c r="G13" s="82">
        <v>8</v>
      </c>
      <c r="H13" s="82">
        <v>8</v>
      </c>
      <c r="I13" s="82">
        <v>8</v>
      </c>
      <c r="J13" s="83">
        <v>12</v>
      </c>
      <c r="K13" s="83">
        <v>11</v>
      </c>
      <c r="L13" s="80">
        <f t="shared" si="0"/>
        <v>94</v>
      </c>
      <c r="M13" s="90">
        <f t="shared" si="1"/>
        <v>0.97916666666666663</v>
      </c>
      <c r="N13" s="84">
        <f t="shared" si="2"/>
        <v>1</v>
      </c>
      <c r="O13" s="70" t="b">
        <f t="shared" si="3"/>
        <v>0</v>
      </c>
    </row>
    <row r="15" spans="1:18" x14ac:dyDescent="0.25">
      <c r="A15" s="41" t="s">
        <v>135</v>
      </c>
      <c r="B15" s="85">
        <v>10</v>
      </c>
      <c r="C15" s="85">
        <v>10</v>
      </c>
      <c r="D15" s="85">
        <v>10</v>
      </c>
      <c r="E15" s="85">
        <v>10</v>
      </c>
      <c r="F15" s="86">
        <v>8</v>
      </c>
      <c r="G15" s="86">
        <v>8</v>
      </c>
      <c r="H15" s="86">
        <v>8</v>
      </c>
      <c r="I15" s="86">
        <v>8</v>
      </c>
      <c r="J15" s="87">
        <v>12</v>
      </c>
      <c r="K15" s="87">
        <v>12</v>
      </c>
    </row>
    <row r="16" spans="1:18" ht="15" customHeight="1" x14ac:dyDescent="0.25">
      <c r="A16" s="41" t="s">
        <v>136</v>
      </c>
      <c r="E16" s="85">
        <f>SUM(B15:E15)</f>
        <v>40</v>
      </c>
      <c r="I16" s="86">
        <f>SUM(F15:I15)</f>
        <v>32</v>
      </c>
      <c r="K16" s="87">
        <f>SUM(J15:K15)</f>
        <v>24</v>
      </c>
    </row>
    <row r="18" spans="1:11" x14ac:dyDescent="0.25">
      <c r="A18" s="79" t="s">
        <v>137</v>
      </c>
      <c r="K18" s="87">
        <f>SUM(E16,I16,K16)</f>
        <v>96</v>
      </c>
    </row>
  </sheetData>
  <mergeCells count="9">
    <mergeCell ref="A1:O1"/>
    <mergeCell ref="A2:A3"/>
    <mergeCell ref="J2:K2"/>
    <mergeCell ref="F2:I2"/>
    <mergeCell ref="B2:E2"/>
    <mergeCell ref="L2:L3"/>
    <mergeCell ref="M2:M3"/>
    <mergeCell ref="N2:N3"/>
    <mergeCell ref="O2:O3"/>
  </mergeCells>
  <pageMargins left="0.7" right="0.7" top="0.75" bottom="0.75" header="0.3" footer="0.3"/>
  <ignoredErrors>
    <ignoredError sqref="E16 I16 K16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Задание 1</vt:lpstr>
      <vt:lpstr>Задание 2</vt:lpstr>
      <vt:lpstr>Задание 3</vt:lpstr>
      <vt:lpstr>Задание 4</vt:lpstr>
      <vt:lpstr>Задание 4.1</vt:lpstr>
      <vt:lpstr>Задание 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2017-12-18T15:15:45Z</dcterms:modified>
</cp:coreProperties>
</file>